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10" yWindow="-110" windowWidth="19420" windowHeight="10300"/>
  </bookViews>
  <sheets>
    <sheet name="Cat C " sheetId="5" r:id="rId1"/>
    <sheet name="Cat B " sheetId="9" r:id="rId2"/>
    <sheet name="Cat A " sheetId="7" r:id="rId3"/>
    <sheet name="Feuil3" sheetId="12" r:id="rId4"/>
  </sheets>
  <externalReferences>
    <externalReference r:id="rId5"/>
  </externalReferences>
  <definedNames>
    <definedName name="Print_Area" localSheetId="2">'Cat A '!$A$2:$L$883</definedName>
    <definedName name="Print_Area" localSheetId="1">'Cat B '!$A$2:$L$94</definedName>
    <definedName name="Print_Area" localSheetId="0">'Cat C '!$A$2:$K$106</definedName>
    <definedName name="Print_Titles" localSheetId="2">'Cat A '!$2:$2</definedName>
    <definedName name="Print_Titles" localSheetId="1">'Cat B '!$2:$2</definedName>
    <definedName name="Print_Titles" localSheetId="0">'Cat C '!$2:$2</definedName>
    <definedName name="_xlnm.Print_Area" localSheetId="0">'Cat C '!$A$2:$K$107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8" i="5" l="1"/>
  <c r="D87" i="5"/>
  <c r="D86" i="5"/>
  <c r="D85" i="5"/>
  <c r="D84" i="5"/>
  <c r="D83" i="5"/>
  <c r="D82" i="5"/>
  <c r="D81" i="5"/>
  <c r="D80" i="5"/>
  <c r="I79" i="5"/>
  <c r="H79" i="5"/>
  <c r="F79" i="5"/>
  <c r="J66" i="9" l="1"/>
  <c r="I66" i="9"/>
  <c r="G6" i="9" l="1"/>
  <c r="J22" i="9"/>
  <c r="I22" i="9"/>
  <c r="G22" i="9" l="1"/>
  <c r="G66" i="9"/>
  <c r="J98" i="7" l="1"/>
  <c r="I98" i="7"/>
  <c r="G98" i="7"/>
  <c r="G108" i="7"/>
  <c r="I108" i="7"/>
  <c r="J108" i="7"/>
  <c r="J504" i="7" l="1"/>
  <c r="I504" i="7"/>
  <c r="G504" i="7"/>
  <c r="J530" i="7"/>
  <c r="I530" i="7"/>
  <c r="G530" i="7"/>
  <c r="J516" i="7"/>
  <c r="I516" i="7"/>
  <c r="G516" i="7"/>
  <c r="J642" i="7" l="1"/>
  <c r="I642" i="7"/>
  <c r="G642" i="7"/>
  <c r="J633" i="7"/>
  <c r="I633" i="7"/>
  <c r="G633" i="7"/>
  <c r="J730" i="7" l="1"/>
  <c r="I730" i="7"/>
  <c r="G730" i="7"/>
  <c r="J816" i="7"/>
  <c r="I816" i="7"/>
  <c r="G816" i="7"/>
  <c r="J802" i="7"/>
  <c r="I802" i="7"/>
  <c r="G802" i="7"/>
  <c r="J619" i="7" l="1"/>
  <c r="I619" i="7"/>
  <c r="G619" i="7"/>
  <c r="J605" i="7"/>
  <c r="I605" i="7"/>
  <c r="G605" i="7"/>
  <c r="J713" i="7"/>
  <c r="I713" i="7"/>
  <c r="G713" i="7"/>
  <c r="J699" i="7"/>
  <c r="I699" i="7"/>
  <c r="G699" i="7"/>
  <c r="J668" i="7"/>
  <c r="I668" i="7"/>
  <c r="G668" i="7"/>
  <c r="J260" i="7" l="1"/>
  <c r="I260" i="7"/>
  <c r="G260" i="7"/>
  <c r="G265" i="7"/>
  <c r="I265" i="7"/>
  <c r="J265" i="7"/>
  <c r="J158" i="7"/>
  <c r="I158" i="7"/>
  <c r="G158" i="7"/>
  <c r="J5" i="7"/>
  <c r="I5" i="7"/>
  <c r="G5" i="7"/>
  <c r="G10" i="7"/>
  <c r="I10" i="7"/>
  <c r="J10" i="7"/>
  <c r="G685" i="7" l="1"/>
  <c r="J685" i="7"/>
  <c r="I685" i="7"/>
  <c r="J791" i="7" l="1"/>
  <c r="I791" i="7"/>
  <c r="G791" i="7"/>
  <c r="G827" i="7"/>
  <c r="I827" i="7"/>
  <c r="J827" i="7"/>
  <c r="J779" i="7"/>
  <c r="I779" i="7"/>
  <c r="G779" i="7"/>
  <c r="J768" i="7"/>
  <c r="I768" i="7"/>
  <c r="G768" i="7"/>
  <c r="J756" i="7"/>
  <c r="I756" i="7"/>
  <c r="G756" i="7"/>
  <c r="J743" i="7"/>
  <c r="I743" i="7"/>
  <c r="G743" i="7"/>
  <c r="A86" i="9"/>
  <c r="H86" i="9"/>
  <c r="A87" i="9"/>
  <c r="H87" i="9"/>
  <c r="A88" i="9"/>
  <c r="H88" i="9"/>
  <c r="A89" i="9"/>
  <c r="I89" i="9"/>
  <c r="A90" i="9"/>
  <c r="H91" i="9"/>
  <c r="J92" i="9"/>
  <c r="J653" i="7" l="1"/>
  <c r="I653" i="7"/>
  <c r="G653" i="7"/>
  <c r="J841" i="7" l="1"/>
  <c r="I841" i="7"/>
  <c r="G841" i="7"/>
  <c r="J592" i="7"/>
  <c r="I592" i="7"/>
  <c r="G592" i="7"/>
  <c r="J583" i="7"/>
  <c r="I583" i="7"/>
  <c r="G583" i="7"/>
  <c r="J569" i="7"/>
  <c r="I569" i="7"/>
  <c r="G569" i="7"/>
  <c r="J493" i="7"/>
  <c r="I493" i="7"/>
  <c r="G493" i="7"/>
  <c r="J479" i="7"/>
  <c r="I479" i="7"/>
  <c r="G479" i="7"/>
  <c r="J854" i="7"/>
  <c r="I854" i="7"/>
  <c r="G854" i="7"/>
  <c r="J555" i="7" l="1"/>
  <c r="I555" i="7"/>
  <c r="G555" i="7"/>
  <c r="J541" i="7"/>
  <c r="I541" i="7"/>
  <c r="G541" i="7"/>
  <c r="J465" i="7"/>
  <c r="I465" i="7"/>
  <c r="G465" i="7"/>
  <c r="J454" i="7"/>
  <c r="I454" i="7"/>
  <c r="G454" i="7"/>
  <c r="J440" i="7"/>
  <c r="I440" i="7"/>
  <c r="G440" i="7"/>
  <c r="J427" i="7"/>
  <c r="I427" i="7"/>
  <c r="G427" i="7"/>
  <c r="J414" i="7"/>
  <c r="I414" i="7"/>
  <c r="G414" i="7"/>
  <c r="J399" i="7"/>
  <c r="I399" i="7"/>
  <c r="G399" i="7"/>
  <c r="J388" i="7"/>
  <c r="I388" i="7"/>
  <c r="G388" i="7"/>
  <c r="J376" i="7"/>
  <c r="I376" i="7"/>
  <c r="G376" i="7"/>
  <c r="J363" i="7"/>
  <c r="I363" i="7"/>
  <c r="G363" i="7"/>
  <c r="J349" i="7"/>
  <c r="I349" i="7"/>
  <c r="G349" i="7"/>
  <c r="J336" i="7"/>
  <c r="I336" i="7"/>
  <c r="G336" i="7"/>
  <c r="J322" i="7"/>
  <c r="I322" i="7"/>
  <c r="G322" i="7"/>
  <c r="J309" i="7" l="1"/>
  <c r="I309" i="7"/>
  <c r="G309" i="7"/>
  <c r="J295" i="7"/>
  <c r="I295" i="7"/>
  <c r="G295" i="7"/>
  <c r="J281" i="7"/>
  <c r="I281" i="7"/>
  <c r="G281" i="7"/>
  <c r="J270" i="7"/>
  <c r="I270" i="7"/>
  <c r="G270" i="7"/>
  <c r="J249" i="7"/>
  <c r="I249" i="7"/>
  <c r="G249" i="7"/>
  <c r="J237" i="7"/>
  <c r="I237" i="7"/>
  <c r="G237" i="7"/>
  <c r="J225" i="7"/>
  <c r="I225" i="7"/>
  <c r="G225" i="7"/>
  <c r="J212" i="7"/>
  <c r="I212" i="7"/>
  <c r="G212" i="7"/>
  <c r="J193" i="7"/>
  <c r="I193" i="7"/>
  <c r="G193" i="7"/>
  <c r="J176" i="7"/>
  <c r="I176" i="7"/>
  <c r="G176" i="7"/>
  <c r="J162" i="7"/>
  <c r="I162" i="7"/>
  <c r="G162" i="7"/>
  <c r="J147" i="7"/>
  <c r="I147" i="7"/>
  <c r="G147" i="7"/>
  <c r="J135" i="7"/>
  <c r="I135" i="7"/>
  <c r="G135" i="7"/>
  <c r="J122" i="7"/>
  <c r="I122" i="7"/>
  <c r="G122" i="7"/>
  <c r="J86" i="7"/>
  <c r="I86" i="7"/>
  <c r="G86" i="7"/>
  <c r="J73" i="7"/>
  <c r="I73" i="7"/>
  <c r="G73" i="7"/>
  <c r="J59" i="7"/>
  <c r="I59" i="7"/>
  <c r="G59" i="7"/>
  <c r="J40" i="7"/>
  <c r="I40" i="7"/>
  <c r="G40" i="7"/>
  <c r="J23" i="7"/>
  <c r="I23" i="7"/>
  <c r="G23" i="7"/>
  <c r="H50" i="5" l="1"/>
  <c r="I37" i="5"/>
  <c r="J52" i="9" l="1"/>
  <c r="I52" i="9"/>
  <c r="J37" i="9"/>
  <c r="I37" i="9"/>
  <c r="J6" i="9"/>
  <c r="I6" i="9"/>
  <c r="I66" i="5"/>
  <c r="H66" i="5"/>
  <c r="I50" i="5"/>
  <c r="H37" i="5"/>
  <c r="I21" i="5"/>
  <c r="H21" i="5"/>
  <c r="E2" i="7"/>
  <c r="E278" i="7" s="1"/>
  <c r="J881" i="7"/>
  <c r="H880" i="7"/>
  <c r="H877" i="7"/>
  <c r="H876" i="7"/>
  <c r="H875" i="7"/>
  <c r="J93" i="9"/>
  <c r="D55" i="5"/>
  <c r="D56" i="5"/>
  <c r="D57" i="5"/>
  <c r="D58" i="5"/>
  <c r="J882" i="7"/>
  <c r="A872" i="7"/>
  <c r="A880" i="7"/>
  <c r="A879" i="7"/>
  <c r="A878" i="7"/>
  <c r="A877" i="7"/>
  <c r="A876" i="7"/>
  <c r="A875" i="7"/>
  <c r="A91" i="9"/>
  <c r="I878" i="7"/>
  <c r="I100" i="5"/>
  <c r="J89" i="9" s="1"/>
  <c r="D94" i="5"/>
  <c r="G94" i="5" s="1"/>
  <c r="D76" i="5"/>
  <c r="D75" i="5"/>
  <c r="D74" i="5"/>
  <c r="D73" i="5"/>
  <c r="D72" i="5"/>
  <c r="D71" i="5"/>
  <c r="D70" i="5"/>
  <c r="D69" i="5"/>
  <c r="D68" i="5"/>
  <c r="D67" i="5"/>
  <c r="F66" i="5"/>
  <c r="D63" i="5"/>
  <c r="D62" i="5"/>
  <c r="D61" i="5"/>
  <c r="D60" i="5"/>
  <c r="D59" i="5"/>
  <c r="D54" i="5"/>
  <c r="D53" i="5"/>
  <c r="D52" i="5"/>
  <c r="D51" i="5"/>
  <c r="F50" i="5"/>
  <c r="D47" i="5"/>
  <c r="D46" i="5"/>
  <c r="D45" i="5"/>
  <c r="D44" i="5"/>
  <c r="D43" i="5"/>
  <c r="D42" i="5"/>
  <c r="D41" i="5"/>
  <c r="D40" i="5"/>
  <c r="D39" i="5"/>
  <c r="D38" i="5"/>
  <c r="F37" i="5"/>
  <c r="D33" i="5"/>
  <c r="D32" i="5"/>
  <c r="D31" i="5"/>
  <c r="D30" i="5"/>
  <c r="D29" i="5"/>
  <c r="D28" i="5"/>
  <c r="D27" i="5"/>
  <c r="D26" i="5"/>
  <c r="D25" i="5"/>
  <c r="D24" i="5"/>
  <c r="D23" i="5"/>
  <c r="D22" i="5"/>
  <c r="F21" i="5"/>
  <c r="D17" i="5"/>
  <c r="D16" i="5"/>
  <c r="D15" i="5"/>
  <c r="D14" i="5"/>
  <c r="D13" i="5"/>
  <c r="D12" i="5"/>
  <c r="D11" i="5"/>
  <c r="D10" i="5"/>
  <c r="D9" i="5"/>
  <c r="D8" i="5"/>
  <c r="D7" i="5"/>
  <c r="E2" i="9"/>
  <c r="E352" i="7"/>
  <c r="H2" i="7"/>
  <c r="H2" i="9"/>
  <c r="I278" i="7" l="1"/>
  <c r="J278" i="7"/>
  <c r="G278" i="7"/>
  <c r="E850" i="7"/>
  <c r="E851" i="7"/>
  <c r="G850" i="7"/>
  <c r="J850" i="7"/>
  <c r="I850" i="7"/>
  <c r="E371" i="7"/>
  <c r="E838" i="7"/>
  <c r="E416" i="7"/>
  <c r="E418" i="7"/>
  <c r="E420" i="7"/>
  <c r="E422" i="7"/>
  <c r="E424" i="7"/>
  <c r="E291" i="7"/>
  <c r="E289" i="7"/>
  <c r="E287" i="7"/>
  <c r="E417" i="7"/>
  <c r="E419" i="7"/>
  <c r="E421" i="7"/>
  <c r="E423" i="7"/>
  <c r="E292" i="7"/>
  <c r="E290" i="7"/>
  <c r="E288" i="7"/>
  <c r="E77" i="9"/>
  <c r="E76" i="9"/>
  <c r="E75" i="9"/>
  <c r="E74" i="9"/>
  <c r="E73" i="9"/>
  <c r="E72" i="9"/>
  <c r="E71" i="9"/>
  <c r="E70" i="9"/>
  <c r="E69" i="9"/>
  <c r="E68" i="9"/>
  <c r="E67" i="9"/>
  <c r="E7" i="9"/>
  <c r="E33" i="9"/>
  <c r="E32" i="9"/>
  <c r="E31" i="9"/>
  <c r="E30" i="9"/>
  <c r="E29" i="9"/>
  <c r="E28" i="9"/>
  <c r="E27" i="9"/>
  <c r="E26" i="9"/>
  <c r="E25" i="9"/>
  <c r="E24" i="9"/>
  <c r="E23" i="9"/>
  <c r="E824" i="7"/>
  <c r="J824" i="7" s="1"/>
  <c r="E811" i="7"/>
  <c r="E812" i="7"/>
  <c r="E799" i="7"/>
  <c r="E797" i="7"/>
  <c r="E798" i="7"/>
  <c r="E740" i="7"/>
  <c r="E738" i="7"/>
  <c r="E736" i="7"/>
  <c r="E734" i="7"/>
  <c r="E732" i="7"/>
  <c r="E739" i="7"/>
  <c r="E737" i="7"/>
  <c r="E735" i="7"/>
  <c r="E733" i="7"/>
  <c r="E681" i="7"/>
  <c r="E682" i="7"/>
  <c r="E679" i="7"/>
  <c r="E680" i="7"/>
  <c r="E602" i="7"/>
  <c r="E600" i="7"/>
  <c r="E601" i="7"/>
  <c r="E599" i="7"/>
  <c r="E538" i="7"/>
  <c r="G538" i="7" s="1"/>
  <c r="E562" i="7"/>
  <c r="E444" i="7"/>
  <c r="E445" i="7"/>
  <c r="E446" i="7"/>
  <c r="E476" i="7"/>
  <c r="J476" i="7" s="1"/>
  <c r="E457" i="7"/>
  <c r="E458" i="7"/>
  <c r="E459" i="7"/>
  <c r="E396" i="7"/>
  <c r="E394" i="7"/>
  <c r="E410" i="7"/>
  <c r="E408" i="7"/>
  <c r="E406" i="7"/>
  <c r="E404" i="7"/>
  <c r="E395" i="7"/>
  <c r="E411" i="7"/>
  <c r="E409" i="7"/>
  <c r="E407" i="7"/>
  <c r="E405" i="7"/>
  <c r="E403" i="7"/>
  <c r="E209" i="7"/>
  <c r="E207" i="7"/>
  <c r="E205" i="7"/>
  <c r="E203" i="7"/>
  <c r="E201" i="7"/>
  <c r="E199" i="7"/>
  <c r="E197" i="7"/>
  <c r="E195" i="7"/>
  <c r="E208" i="7"/>
  <c r="E206" i="7"/>
  <c r="E204" i="7"/>
  <c r="E202" i="7"/>
  <c r="E200" i="7"/>
  <c r="E198" i="7"/>
  <c r="E196" i="7"/>
  <c r="E190" i="7"/>
  <c r="E188" i="7"/>
  <c r="E186" i="7"/>
  <c r="E184" i="7"/>
  <c r="E182" i="7"/>
  <c r="E189" i="7"/>
  <c r="E187" i="7"/>
  <c r="E185" i="7"/>
  <c r="E183" i="7"/>
  <c r="E155" i="7"/>
  <c r="E153" i="7"/>
  <c r="E154" i="7"/>
  <c r="E109" i="7"/>
  <c r="E111" i="7"/>
  <c r="E113" i="7"/>
  <c r="E115" i="7"/>
  <c r="E105" i="7"/>
  <c r="E104" i="7"/>
  <c r="E103" i="7"/>
  <c r="E102" i="7"/>
  <c r="E101" i="7"/>
  <c r="E100" i="7"/>
  <c r="E99" i="7"/>
  <c r="E110" i="7"/>
  <c r="E112" i="7"/>
  <c r="E114" i="7"/>
  <c r="E116" i="7"/>
  <c r="E117" i="7"/>
  <c r="E94" i="7"/>
  <c r="E95" i="7"/>
  <c r="E93" i="7"/>
  <c r="E34" i="7"/>
  <c r="E32" i="7"/>
  <c r="E36" i="7"/>
  <c r="E33" i="7"/>
  <c r="E37" i="7"/>
  <c r="E35" i="7"/>
  <c r="E31" i="7"/>
  <c r="E29" i="7"/>
  <c r="E30" i="7"/>
  <c r="E51" i="7"/>
  <c r="E52" i="7"/>
  <c r="E53" i="7"/>
  <c r="E54" i="7"/>
  <c r="E55" i="7"/>
  <c r="E56" i="7"/>
  <c r="E46" i="7"/>
  <c r="E47" i="7"/>
  <c r="E42" i="7"/>
  <c r="E43" i="7"/>
  <c r="E44" i="7"/>
  <c r="E551" i="7"/>
  <c r="G551" i="7" s="1"/>
  <c r="E45" i="7"/>
  <c r="E48" i="7"/>
  <c r="E49" i="7"/>
  <c r="E50" i="7"/>
  <c r="E513" i="7"/>
  <c r="E512" i="7"/>
  <c r="E511" i="7"/>
  <c r="E510" i="7"/>
  <c r="E509" i="7"/>
  <c r="E508" i="7"/>
  <c r="E507" i="7"/>
  <c r="E506" i="7"/>
  <c r="E505" i="7"/>
  <c r="E537" i="7"/>
  <c r="E536" i="7"/>
  <c r="E535" i="7"/>
  <c r="E534" i="7"/>
  <c r="E533" i="7"/>
  <c r="E532" i="7"/>
  <c r="E531" i="7"/>
  <c r="E527" i="7"/>
  <c r="E526" i="7"/>
  <c r="E525" i="7"/>
  <c r="E524" i="7"/>
  <c r="E523" i="7"/>
  <c r="E522" i="7"/>
  <c r="E521" i="7"/>
  <c r="E520" i="7"/>
  <c r="E519" i="7"/>
  <c r="E518" i="7"/>
  <c r="E517" i="7"/>
  <c r="E614" i="7"/>
  <c r="E615" i="7"/>
  <c r="E616" i="7"/>
  <c r="E650" i="7"/>
  <c r="E649" i="7"/>
  <c r="E648" i="7"/>
  <c r="E647" i="7"/>
  <c r="E646" i="7"/>
  <c r="E645" i="7"/>
  <c r="E644" i="7"/>
  <c r="E643" i="7"/>
  <c r="E639" i="7"/>
  <c r="E638" i="7"/>
  <c r="E637" i="7"/>
  <c r="E636" i="7"/>
  <c r="E635" i="7"/>
  <c r="E634" i="7"/>
  <c r="E731" i="7"/>
  <c r="E813" i="7"/>
  <c r="E810" i="7"/>
  <c r="E809" i="7"/>
  <c r="E808" i="7"/>
  <c r="E807" i="7"/>
  <c r="E806" i="7"/>
  <c r="E805" i="7"/>
  <c r="E804" i="7"/>
  <c r="E803" i="7"/>
  <c r="E823" i="7"/>
  <c r="E822" i="7"/>
  <c r="E821" i="7"/>
  <c r="E820" i="7"/>
  <c r="E819" i="7"/>
  <c r="E818" i="7"/>
  <c r="E817" i="7"/>
  <c r="E771" i="7"/>
  <c r="E765" i="7"/>
  <c r="G765" i="7" s="1"/>
  <c r="E776" i="7"/>
  <c r="E837" i="7"/>
  <c r="G837" i="7" s="1"/>
  <c r="E373" i="7"/>
  <c r="E622" i="7"/>
  <c r="E621" i="7"/>
  <c r="E620" i="7"/>
  <c r="E630" i="7"/>
  <c r="E629" i="7"/>
  <c r="E628" i="7"/>
  <c r="E627" i="7"/>
  <c r="E626" i="7"/>
  <c r="E625" i="7"/>
  <c r="E624" i="7"/>
  <c r="E623" i="7"/>
  <c r="E613" i="7"/>
  <c r="E612" i="7"/>
  <c r="E611" i="7"/>
  <c r="E610" i="7"/>
  <c r="E609" i="7"/>
  <c r="E608" i="7"/>
  <c r="E607" i="7"/>
  <c r="E606" i="7"/>
  <c r="E501" i="7"/>
  <c r="I501" i="7" s="1"/>
  <c r="E726" i="7"/>
  <c r="E725" i="7"/>
  <c r="J725" i="7" s="1"/>
  <c r="E727" i="7"/>
  <c r="J727" i="7" s="1"/>
  <c r="E724" i="7"/>
  <c r="J724" i="7" s="1"/>
  <c r="E723" i="7"/>
  <c r="J723" i="7" s="1"/>
  <c r="E722" i="7"/>
  <c r="J722" i="7" s="1"/>
  <c r="E721" i="7"/>
  <c r="J721" i="7" s="1"/>
  <c r="E720" i="7"/>
  <c r="J720" i="7" s="1"/>
  <c r="E719" i="7"/>
  <c r="J719" i="7" s="1"/>
  <c r="E718" i="7"/>
  <c r="J718" i="7" s="1"/>
  <c r="E717" i="7"/>
  <c r="J717" i="7" s="1"/>
  <c r="E716" i="7"/>
  <c r="J716" i="7" s="1"/>
  <c r="E715" i="7"/>
  <c r="J715" i="7" s="1"/>
  <c r="E714" i="7"/>
  <c r="J714" i="7" s="1"/>
  <c r="E710" i="7"/>
  <c r="J710" i="7" s="1"/>
  <c r="E709" i="7"/>
  <c r="J709" i="7" s="1"/>
  <c r="E708" i="7"/>
  <c r="J708" i="7" s="1"/>
  <c r="E707" i="7"/>
  <c r="J707" i="7" s="1"/>
  <c r="E706" i="7"/>
  <c r="J706" i="7" s="1"/>
  <c r="E705" i="7"/>
  <c r="J705" i="7" s="1"/>
  <c r="E704" i="7"/>
  <c r="J704" i="7" s="1"/>
  <c r="E703" i="7"/>
  <c r="J703" i="7" s="1"/>
  <c r="E702" i="7"/>
  <c r="J702" i="7" s="1"/>
  <c r="E701" i="7"/>
  <c r="J701" i="7" s="1"/>
  <c r="E700" i="7"/>
  <c r="J700" i="7" s="1"/>
  <c r="E678" i="7"/>
  <c r="J678" i="7" s="1"/>
  <c r="E677" i="7"/>
  <c r="J677" i="7" s="1"/>
  <c r="E676" i="7"/>
  <c r="J676" i="7" s="1"/>
  <c r="E675" i="7"/>
  <c r="J675" i="7" s="1"/>
  <c r="E674" i="7"/>
  <c r="J674" i="7" s="1"/>
  <c r="E673" i="7"/>
  <c r="J673" i="7" s="1"/>
  <c r="E672" i="7"/>
  <c r="J672" i="7" s="1"/>
  <c r="E671" i="7"/>
  <c r="J671" i="7" s="1"/>
  <c r="E670" i="7"/>
  <c r="J670" i="7" s="1"/>
  <c r="E669" i="7"/>
  <c r="J669" i="7" s="1"/>
  <c r="E257" i="7"/>
  <c r="G257" i="7" s="1"/>
  <c r="E437" i="7"/>
  <c r="E266" i="7"/>
  <c r="E262" i="7"/>
  <c r="E261" i="7"/>
  <c r="E256" i="7"/>
  <c r="E267" i="7"/>
  <c r="E319" i="7"/>
  <c r="I319" i="7" s="1"/>
  <c r="E346" i="7"/>
  <c r="E7" i="7"/>
  <c r="I7" i="7" s="1"/>
  <c r="E83" i="7"/>
  <c r="E159" i="7"/>
  <c r="E6" i="7"/>
  <c r="E144" i="7"/>
  <c r="E173" i="7"/>
  <c r="E665" i="7"/>
  <c r="E696" i="7"/>
  <c r="J696" i="7" s="1"/>
  <c r="E694" i="7"/>
  <c r="J694" i="7" s="1"/>
  <c r="E692" i="7"/>
  <c r="J692" i="7" s="1"/>
  <c r="E690" i="7"/>
  <c r="J690" i="7" s="1"/>
  <c r="E688" i="7"/>
  <c r="J688" i="7" s="1"/>
  <c r="E686" i="7"/>
  <c r="J686" i="7" s="1"/>
  <c r="E695" i="7"/>
  <c r="J695" i="7" s="1"/>
  <c r="E693" i="7"/>
  <c r="J693" i="7" s="1"/>
  <c r="E691" i="7"/>
  <c r="J691" i="7" s="1"/>
  <c r="E689" i="7"/>
  <c r="J689" i="7" s="1"/>
  <c r="E687" i="7"/>
  <c r="J687" i="7" s="1"/>
  <c r="E828" i="7"/>
  <c r="E830" i="7"/>
  <c r="E832" i="7"/>
  <c r="E834" i="7"/>
  <c r="E836" i="7"/>
  <c r="E796" i="7"/>
  <c r="E795" i="7"/>
  <c r="E794" i="7"/>
  <c r="E793" i="7"/>
  <c r="E792" i="7"/>
  <c r="E829" i="7"/>
  <c r="E831" i="7"/>
  <c r="E833" i="7"/>
  <c r="E835" i="7"/>
  <c r="E788" i="7"/>
  <c r="E787" i="7"/>
  <c r="E786" i="7"/>
  <c r="E785" i="7"/>
  <c r="E784" i="7"/>
  <c r="E783" i="7"/>
  <c r="E782" i="7"/>
  <c r="E781" i="7"/>
  <c r="E780" i="7"/>
  <c r="E775" i="7"/>
  <c r="E774" i="7"/>
  <c r="E773" i="7"/>
  <c r="E772" i="7"/>
  <c r="E770" i="7"/>
  <c r="E769" i="7"/>
  <c r="E764" i="7"/>
  <c r="E763" i="7"/>
  <c r="E762" i="7"/>
  <c r="E761" i="7"/>
  <c r="E760" i="7"/>
  <c r="E759" i="7"/>
  <c r="E758" i="7"/>
  <c r="E757" i="7"/>
  <c r="E753" i="7"/>
  <c r="E752" i="7"/>
  <c r="E751" i="7"/>
  <c r="E750" i="7"/>
  <c r="E749" i="7"/>
  <c r="E748" i="7"/>
  <c r="E747" i="7"/>
  <c r="E746" i="7"/>
  <c r="E745" i="7"/>
  <c r="E744" i="7"/>
  <c r="E83" i="9"/>
  <c r="H83" i="9" s="1"/>
  <c r="E38" i="9"/>
  <c r="E18" i="9"/>
  <c r="G37" i="9"/>
  <c r="E664" i="7"/>
  <c r="E663" i="7"/>
  <c r="E662" i="7"/>
  <c r="E661" i="7"/>
  <c r="E660" i="7"/>
  <c r="E659" i="7"/>
  <c r="E658" i="7"/>
  <c r="E657" i="7"/>
  <c r="E656" i="7"/>
  <c r="E655" i="7"/>
  <c r="E654" i="7"/>
  <c r="E849" i="7"/>
  <c r="E848" i="7"/>
  <c r="E847" i="7"/>
  <c r="E846" i="7"/>
  <c r="E845" i="7"/>
  <c r="E844" i="7"/>
  <c r="E843" i="7"/>
  <c r="E842" i="7"/>
  <c r="E598" i="7"/>
  <c r="E597" i="7"/>
  <c r="E596" i="7"/>
  <c r="E595" i="7"/>
  <c r="E594" i="7"/>
  <c r="E593" i="7"/>
  <c r="E589" i="7"/>
  <c r="E588" i="7"/>
  <c r="E587" i="7"/>
  <c r="E586" i="7"/>
  <c r="E585" i="7"/>
  <c r="E584" i="7"/>
  <c r="E580" i="7"/>
  <c r="E579" i="7"/>
  <c r="E578" i="7"/>
  <c r="E577" i="7"/>
  <c r="E576" i="7"/>
  <c r="E575" i="7"/>
  <c r="E574" i="7"/>
  <c r="E573" i="7"/>
  <c r="E572" i="7"/>
  <c r="E571" i="7"/>
  <c r="E570" i="7"/>
  <c r="E471" i="7"/>
  <c r="E473" i="7"/>
  <c r="E475" i="7"/>
  <c r="E470" i="7"/>
  <c r="E472" i="7"/>
  <c r="E474" i="7"/>
  <c r="E469" i="7"/>
  <c r="E488" i="7"/>
  <c r="E489" i="7"/>
  <c r="E490" i="7"/>
  <c r="E500" i="7"/>
  <c r="E499" i="7"/>
  <c r="E498" i="7"/>
  <c r="E497" i="7"/>
  <c r="E496" i="7"/>
  <c r="E495" i="7"/>
  <c r="E494" i="7"/>
  <c r="E487" i="7"/>
  <c r="E486" i="7"/>
  <c r="E485" i="7"/>
  <c r="E484" i="7"/>
  <c r="E483" i="7"/>
  <c r="E482" i="7"/>
  <c r="E481" i="7"/>
  <c r="E480" i="7"/>
  <c r="E566" i="7"/>
  <c r="E565" i="7"/>
  <c r="E564" i="7"/>
  <c r="E563" i="7"/>
  <c r="E561" i="7"/>
  <c r="E560" i="7"/>
  <c r="E559" i="7"/>
  <c r="E558" i="7"/>
  <c r="E557" i="7"/>
  <c r="E556" i="7"/>
  <c r="E552" i="7"/>
  <c r="E549" i="7"/>
  <c r="E547" i="7"/>
  <c r="E545" i="7"/>
  <c r="E543" i="7"/>
  <c r="E550" i="7"/>
  <c r="E548" i="7"/>
  <c r="E546" i="7"/>
  <c r="E544" i="7"/>
  <c r="E542" i="7"/>
  <c r="E468" i="7"/>
  <c r="E461" i="7"/>
  <c r="E456" i="7"/>
  <c r="E451" i="7"/>
  <c r="E450" i="7"/>
  <c r="E447" i="7"/>
  <c r="E443" i="7"/>
  <c r="E467" i="7"/>
  <c r="E466" i="7"/>
  <c r="E462" i="7"/>
  <c r="E460" i="7"/>
  <c r="E455" i="7"/>
  <c r="E449" i="7"/>
  <c r="E448" i="7"/>
  <c r="E442" i="7"/>
  <c r="E441" i="7"/>
  <c r="E415" i="7"/>
  <c r="E393" i="7"/>
  <c r="E392" i="7"/>
  <c r="E436" i="7"/>
  <c r="E434" i="7"/>
  <c r="E432" i="7"/>
  <c r="E430" i="7"/>
  <c r="E428" i="7"/>
  <c r="E402" i="7"/>
  <c r="E400" i="7"/>
  <c r="E385" i="7"/>
  <c r="E384" i="7"/>
  <c r="E383" i="7"/>
  <c r="E382" i="7"/>
  <c r="E381" i="7"/>
  <c r="E380" i="7"/>
  <c r="E379" i="7"/>
  <c r="E378" i="7"/>
  <c r="E377" i="7"/>
  <c r="E435" i="7"/>
  <c r="E433" i="7"/>
  <c r="E431" i="7"/>
  <c r="E429" i="7"/>
  <c r="E401" i="7"/>
  <c r="E391" i="7"/>
  <c r="E390" i="7"/>
  <c r="E389" i="7"/>
  <c r="E324" i="7"/>
  <c r="E326" i="7"/>
  <c r="E328" i="7"/>
  <c r="E330" i="7"/>
  <c r="E332" i="7"/>
  <c r="E325" i="7"/>
  <c r="E327" i="7"/>
  <c r="E329" i="7"/>
  <c r="E331" i="7"/>
  <c r="E333" i="7"/>
  <c r="E323" i="7"/>
  <c r="E345" i="7"/>
  <c r="E344" i="7"/>
  <c r="E343" i="7"/>
  <c r="E342" i="7"/>
  <c r="E341" i="7"/>
  <c r="E340" i="7"/>
  <c r="E339" i="7"/>
  <c r="E338" i="7"/>
  <c r="E337" i="7"/>
  <c r="E254" i="7"/>
  <c r="E252" i="7"/>
  <c r="E250" i="7"/>
  <c r="E245" i="7"/>
  <c r="E243" i="7"/>
  <c r="E241" i="7"/>
  <c r="E239" i="7"/>
  <c r="E255" i="7"/>
  <c r="E253" i="7"/>
  <c r="E251" i="7"/>
  <c r="E246" i="7"/>
  <c r="E244" i="7"/>
  <c r="E242" i="7"/>
  <c r="E240" i="7"/>
  <c r="E238" i="7"/>
  <c r="E222" i="7"/>
  <c r="E221" i="7"/>
  <c r="E220" i="7"/>
  <c r="E219" i="7"/>
  <c r="E218" i="7"/>
  <c r="E217" i="7"/>
  <c r="E216" i="7"/>
  <c r="E215" i="7"/>
  <c r="E214" i="7"/>
  <c r="E213" i="7"/>
  <c r="E234" i="7"/>
  <c r="E232" i="7"/>
  <c r="E230" i="7"/>
  <c r="E228" i="7"/>
  <c r="E226" i="7"/>
  <c r="E233" i="7"/>
  <c r="E229" i="7"/>
  <c r="E231" i="7"/>
  <c r="E227" i="7"/>
  <c r="E82" i="7"/>
  <c r="E81" i="7"/>
  <c r="E119" i="7"/>
  <c r="E118" i="7"/>
  <c r="E92" i="7"/>
  <c r="E91" i="7"/>
  <c r="E90" i="7"/>
  <c r="E89" i="7"/>
  <c r="E88" i="7"/>
  <c r="E87" i="7"/>
  <c r="E80" i="7"/>
  <c r="E79" i="7"/>
  <c r="E78" i="7"/>
  <c r="E77" i="7"/>
  <c r="E76" i="7"/>
  <c r="E75" i="7"/>
  <c r="E74" i="7"/>
  <c r="E70" i="7"/>
  <c r="E69" i="7"/>
  <c r="E68" i="7"/>
  <c r="E67" i="7"/>
  <c r="E66" i="7"/>
  <c r="E65" i="7"/>
  <c r="E64" i="7"/>
  <c r="E63" i="7"/>
  <c r="E62" i="7"/>
  <c r="E61" i="7"/>
  <c r="E60" i="7"/>
  <c r="E28" i="7"/>
  <c r="E27" i="7"/>
  <c r="E26" i="7"/>
  <c r="E25" i="7"/>
  <c r="E24" i="7"/>
  <c r="E11" i="7"/>
  <c r="E41" i="7"/>
  <c r="E20" i="7"/>
  <c r="E19" i="7"/>
  <c r="E18" i="7"/>
  <c r="E17" i="7"/>
  <c r="E16" i="7"/>
  <c r="E15" i="7"/>
  <c r="E14" i="7"/>
  <c r="E13" i="7"/>
  <c r="E12" i="7"/>
  <c r="E306" i="7"/>
  <c r="E305" i="7"/>
  <c r="E304" i="7"/>
  <c r="E303" i="7"/>
  <c r="E302" i="7"/>
  <c r="E301" i="7"/>
  <c r="E300" i="7"/>
  <c r="E299" i="7"/>
  <c r="E298" i="7"/>
  <c r="E297" i="7"/>
  <c r="E296" i="7"/>
  <c r="E318" i="7"/>
  <c r="E317" i="7"/>
  <c r="E316" i="7"/>
  <c r="E315" i="7"/>
  <c r="E314" i="7"/>
  <c r="E313" i="7"/>
  <c r="E312" i="7"/>
  <c r="E311" i="7"/>
  <c r="E310" i="7"/>
  <c r="E181" i="7"/>
  <c r="E180" i="7"/>
  <c r="E179" i="7"/>
  <c r="E178" i="7"/>
  <c r="E177" i="7"/>
  <c r="E194" i="7"/>
  <c r="E172" i="7"/>
  <c r="E170" i="7"/>
  <c r="E168" i="7"/>
  <c r="E166" i="7"/>
  <c r="E164" i="7"/>
  <c r="E171" i="7"/>
  <c r="E169" i="7"/>
  <c r="E167" i="7"/>
  <c r="E165" i="7"/>
  <c r="E163" i="7"/>
  <c r="E16" i="9"/>
  <c r="E44" i="9"/>
  <c r="E277" i="7"/>
  <c r="E276" i="7"/>
  <c r="E275" i="7"/>
  <c r="E274" i="7"/>
  <c r="E273" i="7"/>
  <c r="E272" i="7"/>
  <c r="E271" i="7"/>
  <c r="E286" i="7"/>
  <c r="E285" i="7"/>
  <c r="E284" i="7"/>
  <c r="E283" i="7"/>
  <c r="E282" i="7"/>
  <c r="E143" i="7"/>
  <c r="E142" i="7"/>
  <c r="E141" i="7"/>
  <c r="E140" i="7"/>
  <c r="E139" i="7"/>
  <c r="E138" i="7"/>
  <c r="E137" i="7"/>
  <c r="E136" i="7"/>
  <c r="E151" i="7"/>
  <c r="E149" i="7"/>
  <c r="E131" i="7"/>
  <c r="E129" i="7"/>
  <c r="E127" i="7"/>
  <c r="E125" i="7"/>
  <c r="E123" i="7"/>
  <c r="E152" i="7"/>
  <c r="E150" i="7"/>
  <c r="E148" i="7"/>
  <c r="E132" i="7"/>
  <c r="E130" i="7"/>
  <c r="E128" i="7"/>
  <c r="E126" i="7"/>
  <c r="E124" i="7"/>
  <c r="E15" i="9"/>
  <c r="E8" i="9"/>
  <c r="E11" i="9"/>
  <c r="E59" i="9"/>
  <c r="E865" i="7"/>
  <c r="E863" i="7"/>
  <c r="E861" i="7"/>
  <c r="E859" i="7"/>
  <c r="E857" i="7"/>
  <c r="E855" i="7"/>
  <c r="E864" i="7"/>
  <c r="E862" i="7"/>
  <c r="E860" i="7"/>
  <c r="E858" i="7"/>
  <c r="E856" i="7"/>
  <c r="K2" i="5"/>
  <c r="G61" i="5" s="1"/>
  <c r="E61" i="5" s="1"/>
  <c r="I61" i="5" s="1"/>
  <c r="E60" i="9"/>
  <c r="E54" i="9"/>
  <c r="E19" i="9"/>
  <c r="E12" i="9"/>
  <c r="E10" i="9"/>
  <c r="E55" i="9"/>
  <c r="E40" i="9"/>
  <c r="E48" i="9"/>
  <c r="E365" i="7"/>
  <c r="E369" i="7"/>
  <c r="E368" i="7"/>
  <c r="E356" i="7"/>
  <c r="E366" i="7"/>
  <c r="E370" i="7"/>
  <c r="E355" i="7"/>
  <c r="J878" i="7"/>
  <c r="E353" i="7"/>
  <c r="E357" i="7"/>
  <c r="E360" i="7"/>
  <c r="E367" i="7"/>
  <c r="E372" i="7"/>
  <c r="E364" i="7"/>
  <c r="E350" i="7"/>
  <c r="E354" i="7"/>
  <c r="E358" i="7"/>
  <c r="E872" i="7"/>
  <c r="H872" i="7" s="1"/>
  <c r="E359" i="7"/>
  <c r="E351" i="7"/>
  <c r="E9" i="9"/>
  <c r="E13" i="9"/>
  <c r="E17" i="9"/>
  <c r="E14" i="9"/>
  <c r="E53" i="9"/>
  <c r="E58" i="9"/>
  <c r="G52" i="9"/>
  <c r="E42" i="9"/>
  <c r="E46" i="9"/>
  <c r="E62" i="9"/>
  <c r="E39" i="9"/>
  <c r="E41" i="9"/>
  <c r="E43" i="9"/>
  <c r="E45" i="9"/>
  <c r="E47" i="9"/>
  <c r="E49" i="9"/>
  <c r="E57" i="9"/>
  <c r="E61" i="9"/>
  <c r="E63" i="9"/>
  <c r="E56" i="9"/>
  <c r="J851" i="7" l="1"/>
  <c r="G851" i="7"/>
  <c r="I851" i="7"/>
  <c r="G838" i="7"/>
  <c r="I838" i="7"/>
  <c r="J838" i="7"/>
  <c r="G12" i="5"/>
  <c r="E12" i="5" s="1"/>
  <c r="H12" i="5" s="1"/>
  <c r="G42" i="5"/>
  <c r="E42" i="5" s="1"/>
  <c r="H42" i="5" s="1"/>
  <c r="G47" i="5"/>
  <c r="E47" i="5" s="1"/>
  <c r="G59" i="5"/>
  <c r="E59" i="5" s="1"/>
  <c r="L2" i="7"/>
  <c r="H287" i="7" s="1"/>
  <c r="G23" i="5"/>
  <c r="E23" i="5" s="1"/>
  <c r="F23" i="5" s="1"/>
  <c r="J7" i="7"/>
  <c r="J538" i="7"/>
  <c r="J319" i="7"/>
  <c r="I837" i="7"/>
  <c r="G476" i="7"/>
  <c r="G80" i="5"/>
  <c r="E80" i="5" s="1"/>
  <c r="G86" i="5"/>
  <c r="E86" i="5" s="1"/>
  <c r="G84" i="5"/>
  <c r="E84" i="5" s="1"/>
  <c r="G83" i="5"/>
  <c r="E83" i="5" s="1"/>
  <c r="G87" i="5"/>
  <c r="E87" i="5" s="1"/>
  <c r="G82" i="5"/>
  <c r="E82" i="5" s="1"/>
  <c r="G88" i="5"/>
  <c r="E88" i="5" s="1"/>
  <c r="G81" i="5"/>
  <c r="E81" i="5" s="1"/>
  <c r="G85" i="5"/>
  <c r="E85" i="5" s="1"/>
  <c r="G68" i="5"/>
  <c r="E68" i="5" s="1"/>
  <c r="I68" i="5" s="1"/>
  <c r="G74" i="5"/>
  <c r="E74" i="5" s="1"/>
  <c r="F74" i="5" s="1"/>
  <c r="G32" i="5"/>
  <c r="E32" i="5" s="1"/>
  <c r="H32" i="5" s="1"/>
  <c r="G11" i="5"/>
  <c r="E11" i="5" s="1"/>
  <c r="F11" i="5" s="1"/>
  <c r="G57" i="5"/>
  <c r="E57" i="5" s="1"/>
  <c r="I57" i="5" s="1"/>
  <c r="G62" i="5"/>
  <c r="E62" i="5" s="1"/>
  <c r="I62" i="5" s="1"/>
  <c r="G9" i="5"/>
  <c r="E9" i="5" s="1"/>
  <c r="H9" i="5" s="1"/>
  <c r="G290" i="7"/>
  <c r="J290" i="7"/>
  <c r="I290" i="7"/>
  <c r="G287" i="7"/>
  <c r="J287" i="7"/>
  <c r="I287" i="7"/>
  <c r="G291" i="7"/>
  <c r="J291" i="7"/>
  <c r="I291" i="7"/>
  <c r="G288" i="7"/>
  <c r="J288" i="7"/>
  <c r="I288" i="7"/>
  <c r="G292" i="7"/>
  <c r="J292" i="7"/>
  <c r="I292" i="7"/>
  <c r="G289" i="7"/>
  <c r="J289" i="7"/>
  <c r="I289" i="7"/>
  <c r="G424" i="7"/>
  <c r="J424" i="7"/>
  <c r="I424" i="7"/>
  <c r="G824" i="7"/>
  <c r="I726" i="7"/>
  <c r="J726" i="7"/>
  <c r="I824" i="7"/>
  <c r="G811" i="7"/>
  <c r="J811" i="7"/>
  <c r="I811" i="7"/>
  <c r="G812" i="7"/>
  <c r="I812" i="7"/>
  <c r="J812" i="7"/>
  <c r="I476" i="7"/>
  <c r="G797" i="7"/>
  <c r="J797" i="7"/>
  <c r="I797" i="7"/>
  <c r="G798" i="7"/>
  <c r="J798" i="7"/>
  <c r="I798" i="7"/>
  <c r="G799" i="7"/>
  <c r="J799" i="7"/>
  <c r="I799" i="7"/>
  <c r="I538" i="7"/>
  <c r="G735" i="7"/>
  <c r="J735" i="7"/>
  <c r="I735" i="7"/>
  <c r="G739" i="7"/>
  <c r="J739" i="7"/>
  <c r="I739" i="7"/>
  <c r="G734" i="7"/>
  <c r="J734" i="7"/>
  <c r="I734" i="7"/>
  <c r="G738" i="7"/>
  <c r="J738" i="7"/>
  <c r="I738" i="7"/>
  <c r="G733" i="7"/>
  <c r="J733" i="7"/>
  <c r="I733" i="7"/>
  <c r="G737" i="7"/>
  <c r="J737" i="7"/>
  <c r="I737" i="7"/>
  <c r="G732" i="7"/>
  <c r="J732" i="7"/>
  <c r="I732" i="7"/>
  <c r="G736" i="7"/>
  <c r="J736" i="7"/>
  <c r="I736" i="7"/>
  <c r="G740" i="7"/>
  <c r="J740" i="7"/>
  <c r="I740" i="7"/>
  <c r="G680" i="7"/>
  <c r="I680" i="7"/>
  <c r="J680" i="7"/>
  <c r="J682" i="7"/>
  <c r="G682" i="7"/>
  <c r="I682" i="7"/>
  <c r="J679" i="7"/>
  <c r="G679" i="7"/>
  <c r="I679" i="7"/>
  <c r="J681" i="7"/>
  <c r="G681" i="7"/>
  <c r="I681" i="7"/>
  <c r="G599" i="7"/>
  <c r="J599" i="7"/>
  <c r="I599" i="7"/>
  <c r="G600" i="7"/>
  <c r="J600" i="7"/>
  <c r="I600" i="7"/>
  <c r="G601" i="7"/>
  <c r="J601" i="7"/>
  <c r="I601" i="7"/>
  <c r="G602" i="7"/>
  <c r="J602" i="7"/>
  <c r="I602" i="7"/>
  <c r="G562" i="7"/>
  <c r="I562" i="7"/>
  <c r="J562" i="7"/>
  <c r="G445" i="7"/>
  <c r="I445" i="7"/>
  <c r="J445" i="7"/>
  <c r="G446" i="7"/>
  <c r="J446" i="7"/>
  <c r="I446" i="7"/>
  <c r="G444" i="7"/>
  <c r="J444" i="7"/>
  <c r="I444" i="7"/>
  <c r="G459" i="7"/>
  <c r="J459" i="7"/>
  <c r="I459" i="7"/>
  <c r="J457" i="7"/>
  <c r="G457" i="7"/>
  <c r="I457" i="7"/>
  <c r="G458" i="7"/>
  <c r="I458" i="7"/>
  <c r="J458" i="7"/>
  <c r="G405" i="7"/>
  <c r="J405" i="7"/>
  <c r="I405" i="7"/>
  <c r="G409" i="7"/>
  <c r="J409" i="7"/>
  <c r="I409" i="7"/>
  <c r="G395" i="7"/>
  <c r="J395" i="7"/>
  <c r="I395" i="7"/>
  <c r="G406" i="7"/>
  <c r="J406" i="7"/>
  <c r="I406" i="7"/>
  <c r="G410" i="7"/>
  <c r="J410" i="7"/>
  <c r="I410" i="7"/>
  <c r="G396" i="7"/>
  <c r="J396" i="7"/>
  <c r="I396" i="7"/>
  <c r="G403" i="7"/>
  <c r="J403" i="7"/>
  <c r="I403" i="7"/>
  <c r="G407" i="7"/>
  <c r="J407" i="7"/>
  <c r="I407" i="7"/>
  <c r="G411" i="7"/>
  <c r="J411" i="7"/>
  <c r="I411" i="7"/>
  <c r="G404" i="7"/>
  <c r="J404" i="7"/>
  <c r="I404" i="7"/>
  <c r="G408" i="7"/>
  <c r="J408" i="7"/>
  <c r="I408" i="7"/>
  <c r="G394" i="7"/>
  <c r="J394" i="7"/>
  <c r="I394" i="7"/>
  <c r="G198" i="7"/>
  <c r="J198" i="7"/>
  <c r="I198" i="7"/>
  <c r="G202" i="7"/>
  <c r="J202" i="7"/>
  <c r="I202" i="7"/>
  <c r="G206" i="7"/>
  <c r="J206" i="7"/>
  <c r="I206" i="7"/>
  <c r="G195" i="7"/>
  <c r="J195" i="7"/>
  <c r="I195" i="7"/>
  <c r="G199" i="7"/>
  <c r="J199" i="7"/>
  <c r="I199" i="7"/>
  <c r="G203" i="7"/>
  <c r="J203" i="7"/>
  <c r="I203" i="7"/>
  <c r="G207" i="7"/>
  <c r="J207" i="7"/>
  <c r="I207" i="7"/>
  <c r="G196" i="7"/>
  <c r="J196" i="7"/>
  <c r="I196" i="7"/>
  <c r="G200" i="7"/>
  <c r="J200" i="7"/>
  <c r="I200" i="7"/>
  <c r="G204" i="7"/>
  <c r="J204" i="7"/>
  <c r="I204" i="7"/>
  <c r="G208" i="7"/>
  <c r="J208" i="7"/>
  <c r="I208" i="7"/>
  <c r="G197" i="7"/>
  <c r="J197" i="7"/>
  <c r="I197" i="7"/>
  <c r="G201" i="7"/>
  <c r="J201" i="7"/>
  <c r="I201" i="7"/>
  <c r="G205" i="7"/>
  <c r="J205" i="7"/>
  <c r="I205" i="7"/>
  <c r="G209" i="7"/>
  <c r="J209" i="7"/>
  <c r="I209" i="7"/>
  <c r="G185" i="7"/>
  <c r="J185" i="7"/>
  <c r="I185" i="7"/>
  <c r="G189" i="7"/>
  <c r="J189" i="7"/>
  <c r="I189" i="7"/>
  <c r="G184" i="7"/>
  <c r="J184" i="7"/>
  <c r="I184" i="7"/>
  <c r="G188" i="7"/>
  <c r="J188" i="7"/>
  <c r="I188" i="7"/>
  <c r="G183" i="7"/>
  <c r="J183" i="7"/>
  <c r="I183" i="7"/>
  <c r="G187" i="7"/>
  <c r="J187" i="7"/>
  <c r="I187" i="7"/>
  <c r="G182" i="7"/>
  <c r="J182" i="7"/>
  <c r="I182" i="7"/>
  <c r="G186" i="7"/>
  <c r="J186" i="7"/>
  <c r="I186" i="7"/>
  <c r="G190" i="7"/>
  <c r="J190" i="7"/>
  <c r="I190" i="7"/>
  <c r="G153" i="7"/>
  <c r="J153" i="7"/>
  <c r="I153" i="7"/>
  <c r="G154" i="7"/>
  <c r="J154" i="7"/>
  <c r="I154" i="7"/>
  <c r="G155" i="7"/>
  <c r="J155" i="7"/>
  <c r="I155" i="7"/>
  <c r="G114" i="7"/>
  <c r="J114" i="7"/>
  <c r="I114" i="7"/>
  <c r="G110" i="7"/>
  <c r="J110" i="7"/>
  <c r="I110" i="7"/>
  <c r="I100" i="7"/>
  <c r="G100" i="7"/>
  <c r="J100" i="7"/>
  <c r="I102" i="7"/>
  <c r="G102" i="7"/>
  <c r="J102" i="7"/>
  <c r="I104" i="7"/>
  <c r="G104" i="7"/>
  <c r="J104" i="7"/>
  <c r="G115" i="7"/>
  <c r="J115" i="7"/>
  <c r="I115" i="7"/>
  <c r="G111" i="7"/>
  <c r="J111" i="7"/>
  <c r="I111" i="7"/>
  <c r="G116" i="7"/>
  <c r="J116" i="7"/>
  <c r="I116" i="7"/>
  <c r="G112" i="7"/>
  <c r="J112" i="7"/>
  <c r="I112" i="7"/>
  <c r="I99" i="7"/>
  <c r="G99" i="7"/>
  <c r="J99" i="7"/>
  <c r="I101" i="7"/>
  <c r="G101" i="7"/>
  <c r="J101" i="7"/>
  <c r="I103" i="7"/>
  <c r="G103" i="7"/>
  <c r="J103" i="7"/>
  <c r="I105" i="7"/>
  <c r="G105" i="7"/>
  <c r="J105" i="7"/>
  <c r="G113" i="7"/>
  <c r="J113" i="7"/>
  <c r="I113" i="7"/>
  <c r="G109" i="7"/>
  <c r="J109" i="7"/>
  <c r="I109" i="7"/>
  <c r="G117" i="7"/>
  <c r="J117" i="7"/>
  <c r="I117" i="7"/>
  <c r="G93" i="7"/>
  <c r="J93" i="7"/>
  <c r="I93" i="7"/>
  <c r="G95" i="7"/>
  <c r="J95" i="7"/>
  <c r="I95" i="7"/>
  <c r="G94" i="7"/>
  <c r="J94" i="7"/>
  <c r="I94" i="7"/>
  <c r="G35" i="7"/>
  <c r="J35" i="7"/>
  <c r="I35" i="7"/>
  <c r="G33" i="7"/>
  <c r="J33" i="7"/>
  <c r="I33" i="7"/>
  <c r="G32" i="7"/>
  <c r="J32" i="7"/>
  <c r="I32" i="7"/>
  <c r="G37" i="7"/>
  <c r="J37" i="7"/>
  <c r="I37" i="7"/>
  <c r="G36" i="7"/>
  <c r="J36" i="7"/>
  <c r="I36" i="7"/>
  <c r="G34" i="7"/>
  <c r="J34" i="7"/>
  <c r="I34" i="7"/>
  <c r="G29" i="7"/>
  <c r="J29" i="7"/>
  <c r="I29" i="7"/>
  <c r="G30" i="7"/>
  <c r="J30" i="7"/>
  <c r="I30" i="7"/>
  <c r="G31" i="7"/>
  <c r="J31" i="7"/>
  <c r="I31" i="7"/>
  <c r="J56" i="7"/>
  <c r="G56" i="7"/>
  <c r="I56" i="7"/>
  <c r="J54" i="7"/>
  <c r="G54" i="7"/>
  <c r="I54" i="7"/>
  <c r="J52" i="7"/>
  <c r="G52" i="7"/>
  <c r="I52" i="7"/>
  <c r="J55" i="7"/>
  <c r="G55" i="7"/>
  <c r="I55" i="7"/>
  <c r="J53" i="7"/>
  <c r="G53" i="7"/>
  <c r="I53" i="7"/>
  <c r="J51" i="7"/>
  <c r="G51" i="7"/>
  <c r="I51" i="7"/>
  <c r="G47" i="7"/>
  <c r="I47" i="7"/>
  <c r="J47" i="7"/>
  <c r="G46" i="7"/>
  <c r="J46" i="7"/>
  <c r="I46" i="7"/>
  <c r="J551" i="7"/>
  <c r="J43" i="7"/>
  <c r="G43" i="7"/>
  <c r="I43" i="7"/>
  <c r="I551" i="7"/>
  <c r="J44" i="7"/>
  <c r="G44" i="7"/>
  <c r="I44" i="7"/>
  <c r="J42" i="7"/>
  <c r="G42" i="7"/>
  <c r="I42" i="7"/>
  <c r="J50" i="7"/>
  <c r="G50" i="7"/>
  <c r="I50" i="7"/>
  <c r="J48" i="7"/>
  <c r="G48" i="7"/>
  <c r="I48" i="7"/>
  <c r="J49" i="7"/>
  <c r="G49" i="7"/>
  <c r="I49" i="7"/>
  <c r="J45" i="7"/>
  <c r="G45" i="7"/>
  <c r="I45" i="7"/>
  <c r="F61" i="5"/>
  <c r="G46" i="5"/>
  <c r="E46" i="5" s="1"/>
  <c r="I46" i="5" s="1"/>
  <c r="G22" i="5"/>
  <c r="E22" i="5" s="1"/>
  <c r="F22" i="5" s="1"/>
  <c r="G70" i="5"/>
  <c r="E70" i="5" s="1"/>
  <c r="I70" i="5" s="1"/>
  <c r="G44" i="5"/>
  <c r="E44" i="5" s="1"/>
  <c r="F44" i="5" s="1"/>
  <c r="G24" i="5"/>
  <c r="E24" i="5" s="1"/>
  <c r="H24" i="5" s="1"/>
  <c r="G7" i="5"/>
  <c r="E7" i="5" s="1"/>
  <c r="G31" i="5"/>
  <c r="E31" i="5" s="1"/>
  <c r="H31" i="5" s="1"/>
  <c r="G58" i="5"/>
  <c r="E58" i="5" s="1"/>
  <c r="F58" i="5" s="1"/>
  <c r="G10" i="5"/>
  <c r="E10" i="5" s="1"/>
  <c r="H61" i="5"/>
  <c r="G75" i="5"/>
  <c r="E75" i="5" s="1"/>
  <c r="F75" i="5" s="1"/>
  <c r="G26" i="5"/>
  <c r="E26" i="5" s="1"/>
  <c r="F26" i="5" s="1"/>
  <c r="I257" i="7"/>
  <c r="I765" i="7"/>
  <c r="I506" i="7"/>
  <c r="G506" i="7"/>
  <c r="J506" i="7"/>
  <c r="I508" i="7"/>
  <c r="G508" i="7"/>
  <c r="J508" i="7"/>
  <c r="I510" i="7"/>
  <c r="G510" i="7"/>
  <c r="J510" i="7"/>
  <c r="I512" i="7"/>
  <c r="G512" i="7"/>
  <c r="J512" i="7"/>
  <c r="I505" i="7"/>
  <c r="G505" i="7"/>
  <c r="J505" i="7"/>
  <c r="I507" i="7"/>
  <c r="G507" i="7"/>
  <c r="J507" i="7"/>
  <c r="I509" i="7"/>
  <c r="G509" i="7"/>
  <c r="J509" i="7"/>
  <c r="I511" i="7"/>
  <c r="G511" i="7"/>
  <c r="J511" i="7"/>
  <c r="I513" i="7"/>
  <c r="G513" i="7"/>
  <c r="J513" i="7"/>
  <c r="I531" i="7"/>
  <c r="G531" i="7"/>
  <c r="J531" i="7"/>
  <c r="I533" i="7"/>
  <c r="G533" i="7"/>
  <c r="J533" i="7"/>
  <c r="I535" i="7"/>
  <c r="G535" i="7"/>
  <c r="J535" i="7"/>
  <c r="I537" i="7"/>
  <c r="G537" i="7"/>
  <c r="J537" i="7"/>
  <c r="I532" i="7"/>
  <c r="G532" i="7"/>
  <c r="J532" i="7"/>
  <c r="I534" i="7"/>
  <c r="G534" i="7"/>
  <c r="J534" i="7"/>
  <c r="I536" i="7"/>
  <c r="G536" i="7"/>
  <c r="J536" i="7"/>
  <c r="I517" i="7"/>
  <c r="G517" i="7"/>
  <c r="J517" i="7"/>
  <c r="I519" i="7"/>
  <c r="G519" i="7"/>
  <c r="J519" i="7"/>
  <c r="I521" i="7"/>
  <c r="G521" i="7"/>
  <c r="J521" i="7"/>
  <c r="I523" i="7"/>
  <c r="G523" i="7"/>
  <c r="J523" i="7"/>
  <c r="I525" i="7"/>
  <c r="G525" i="7"/>
  <c r="J525" i="7"/>
  <c r="I527" i="7"/>
  <c r="G527" i="7"/>
  <c r="J527" i="7"/>
  <c r="I518" i="7"/>
  <c r="G518" i="7"/>
  <c r="J518" i="7"/>
  <c r="I520" i="7"/>
  <c r="G520" i="7"/>
  <c r="J520" i="7"/>
  <c r="I522" i="7"/>
  <c r="G522" i="7"/>
  <c r="J522" i="7"/>
  <c r="I524" i="7"/>
  <c r="G524" i="7"/>
  <c r="J524" i="7"/>
  <c r="I526" i="7"/>
  <c r="G526" i="7"/>
  <c r="J526" i="7"/>
  <c r="G615" i="7"/>
  <c r="I615" i="7"/>
  <c r="J615" i="7"/>
  <c r="G616" i="7"/>
  <c r="I616" i="7"/>
  <c r="J616" i="7"/>
  <c r="G614" i="7"/>
  <c r="J614" i="7"/>
  <c r="I614" i="7"/>
  <c r="G25" i="5"/>
  <c r="E25" i="5" s="1"/>
  <c r="H25" i="5" s="1"/>
  <c r="I643" i="7"/>
  <c r="G643" i="7"/>
  <c r="J643" i="7"/>
  <c r="I645" i="7"/>
  <c r="G645" i="7"/>
  <c r="J645" i="7"/>
  <c r="I647" i="7"/>
  <c r="G647" i="7"/>
  <c r="J647" i="7"/>
  <c r="I649" i="7"/>
  <c r="G649" i="7"/>
  <c r="J649" i="7"/>
  <c r="I644" i="7"/>
  <c r="G644" i="7"/>
  <c r="J644" i="7"/>
  <c r="I646" i="7"/>
  <c r="G646" i="7"/>
  <c r="J646" i="7"/>
  <c r="I648" i="7"/>
  <c r="G648" i="7"/>
  <c r="J648" i="7"/>
  <c r="I650" i="7"/>
  <c r="G650" i="7"/>
  <c r="J650" i="7"/>
  <c r="I634" i="7"/>
  <c r="G634" i="7"/>
  <c r="J634" i="7"/>
  <c r="I636" i="7"/>
  <c r="G636" i="7"/>
  <c r="J636" i="7"/>
  <c r="I638" i="7"/>
  <c r="G638" i="7"/>
  <c r="J638" i="7"/>
  <c r="I635" i="7"/>
  <c r="G635" i="7"/>
  <c r="J635" i="7"/>
  <c r="I637" i="7"/>
  <c r="G637" i="7"/>
  <c r="J637" i="7"/>
  <c r="I639" i="7"/>
  <c r="G639" i="7"/>
  <c r="J639" i="7"/>
  <c r="I731" i="7"/>
  <c r="G731" i="7"/>
  <c r="J731" i="7"/>
  <c r="I817" i="7"/>
  <c r="G817" i="7"/>
  <c r="J817" i="7"/>
  <c r="I819" i="7"/>
  <c r="G819" i="7"/>
  <c r="J819" i="7"/>
  <c r="I821" i="7"/>
  <c r="G821" i="7"/>
  <c r="J821" i="7"/>
  <c r="I823" i="7"/>
  <c r="G823" i="7"/>
  <c r="J823" i="7"/>
  <c r="J804" i="7"/>
  <c r="G804" i="7"/>
  <c r="I804" i="7"/>
  <c r="J806" i="7"/>
  <c r="G806" i="7"/>
  <c r="I806" i="7"/>
  <c r="J808" i="7"/>
  <c r="I808" i="7"/>
  <c r="G808" i="7"/>
  <c r="J810" i="7"/>
  <c r="I810" i="7"/>
  <c r="G810" i="7"/>
  <c r="I818" i="7"/>
  <c r="G818" i="7"/>
  <c r="J818" i="7"/>
  <c r="I820" i="7"/>
  <c r="G820" i="7"/>
  <c r="J820" i="7"/>
  <c r="I822" i="7"/>
  <c r="G822" i="7"/>
  <c r="J822" i="7"/>
  <c r="J803" i="7"/>
  <c r="I803" i="7"/>
  <c r="G803" i="7"/>
  <c r="J805" i="7"/>
  <c r="I805" i="7"/>
  <c r="G805" i="7"/>
  <c r="J807" i="7"/>
  <c r="I807" i="7"/>
  <c r="G807" i="7"/>
  <c r="J809" i="7"/>
  <c r="I809" i="7"/>
  <c r="G809" i="7"/>
  <c r="J813" i="7"/>
  <c r="I813" i="7"/>
  <c r="G813" i="7"/>
  <c r="J765" i="7"/>
  <c r="I776" i="7"/>
  <c r="G776" i="7"/>
  <c r="J776" i="7"/>
  <c r="J837" i="7"/>
  <c r="I373" i="7"/>
  <c r="G373" i="7"/>
  <c r="J373" i="7"/>
  <c r="I621" i="7"/>
  <c r="G621" i="7"/>
  <c r="J621" i="7"/>
  <c r="I620" i="7"/>
  <c r="G620" i="7"/>
  <c r="J620" i="7"/>
  <c r="I622" i="7"/>
  <c r="G622" i="7"/>
  <c r="J622" i="7"/>
  <c r="I624" i="7"/>
  <c r="G624" i="7"/>
  <c r="J624" i="7"/>
  <c r="I626" i="7"/>
  <c r="G626" i="7"/>
  <c r="J626" i="7"/>
  <c r="I628" i="7"/>
  <c r="G628" i="7"/>
  <c r="J628" i="7"/>
  <c r="I630" i="7"/>
  <c r="G630" i="7"/>
  <c r="J630" i="7"/>
  <c r="I623" i="7"/>
  <c r="G623" i="7"/>
  <c r="J623" i="7"/>
  <c r="I625" i="7"/>
  <c r="G625" i="7"/>
  <c r="J625" i="7"/>
  <c r="I627" i="7"/>
  <c r="G627" i="7"/>
  <c r="J627" i="7"/>
  <c r="I629" i="7"/>
  <c r="G629" i="7"/>
  <c r="J629" i="7"/>
  <c r="G501" i="7"/>
  <c r="J501" i="7"/>
  <c r="I606" i="7"/>
  <c r="G606" i="7"/>
  <c r="J606" i="7"/>
  <c r="I608" i="7"/>
  <c r="G608" i="7"/>
  <c r="J608" i="7"/>
  <c r="I610" i="7"/>
  <c r="G610" i="7"/>
  <c r="J610" i="7"/>
  <c r="I612" i="7"/>
  <c r="G612" i="7"/>
  <c r="J612" i="7"/>
  <c r="I607" i="7"/>
  <c r="G607" i="7"/>
  <c r="J607" i="7"/>
  <c r="I609" i="7"/>
  <c r="G609" i="7"/>
  <c r="J609" i="7"/>
  <c r="I611" i="7"/>
  <c r="G611" i="7"/>
  <c r="J611" i="7"/>
  <c r="I613" i="7"/>
  <c r="G613" i="7"/>
  <c r="J613" i="7"/>
  <c r="G726" i="7"/>
  <c r="G725" i="7"/>
  <c r="I725" i="7"/>
  <c r="I727" i="7"/>
  <c r="G727" i="7"/>
  <c r="I715" i="7"/>
  <c r="G715" i="7"/>
  <c r="I717" i="7"/>
  <c r="G717" i="7"/>
  <c r="I719" i="7"/>
  <c r="G719" i="7"/>
  <c r="I721" i="7"/>
  <c r="G721" i="7"/>
  <c r="I723" i="7"/>
  <c r="G723" i="7"/>
  <c r="I714" i="7"/>
  <c r="G714" i="7"/>
  <c r="I716" i="7"/>
  <c r="G716" i="7"/>
  <c r="I718" i="7"/>
  <c r="G718" i="7"/>
  <c r="I720" i="7"/>
  <c r="G720" i="7"/>
  <c r="I722" i="7"/>
  <c r="G722" i="7"/>
  <c r="I724" i="7"/>
  <c r="G724" i="7"/>
  <c r="I700" i="7"/>
  <c r="G700" i="7"/>
  <c r="I702" i="7"/>
  <c r="G702" i="7"/>
  <c r="I704" i="7"/>
  <c r="G704" i="7"/>
  <c r="I706" i="7"/>
  <c r="G706" i="7"/>
  <c r="I708" i="7"/>
  <c r="G708" i="7"/>
  <c r="I710" i="7"/>
  <c r="G710" i="7"/>
  <c r="J257" i="7"/>
  <c r="I701" i="7"/>
  <c r="G701" i="7"/>
  <c r="I703" i="7"/>
  <c r="G703" i="7"/>
  <c r="I705" i="7"/>
  <c r="G705" i="7"/>
  <c r="I707" i="7"/>
  <c r="G707" i="7"/>
  <c r="I709" i="7"/>
  <c r="G709" i="7"/>
  <c r="I670" i="7"/>
  <c r="G670" i="7"/>
  <c r="I672" i="7"/>
  <c r="G672" i="7"/>
  <c r="I674" i="7"/>
  <c r="G674" i="7"/>
  <c r="I676" i="7"/>
  <c r="G676" i="7"/>
  <c r="I678" i="7"/>
  <c r="G678" i="7"/>
  <c r="I669" i="7"/>
  <c r="G669" i="7"/>
  <c r="I671" i="7"/>
  <c r="G671" i="7"/>
  <c r="I673" i="7"/>
  <c r="G673" i="7"/>
  <c r="I675" i="7"/>
  <c r="G675" i="7"/>
  <c r="I677" i="7"/>
  <c r="G677" i="7"/>
  <c r="I437" i="7"/>
  <c r="G437" i="7"/>
  <c r="J437" i="7"/>
  <c r="G256" i="7"/>
  <c r="J256" i="7"/>
  <c r="I256" i="7"/>
  <c r="I262" i="7"/>
  <c r="G262" i="7"/>
  <c r="J262" i="7"/>
  <c r="I261" i="7"/>
  <c r="G261" i="7"/>
  <c r="J261" i="7"/>
  <c r="G266" i="7"/>
  <c r="J266" i="7"/>
  <c r="I266" i="7"/>
  <c r="G319" i="7"/>
  <c r="G7" i="7"/>
  <c r="I267" i="7"/>
  <c r="G267" i="7"/>
  <c r="J267" i="7"/>
  <c r="I346" i="7"/>
  <c r="G346" i="7"/>
  <c r="J346" i="7"/>
  <c r="J83" i="7"/>
  <c r="I83" i="7"/>
  <c r="G83" i="7"/>
  <c r="I6" i="7"/>
  <c r="G6" i="7"/>
  <c r="J6" i="7"/>
  <c r="G60" i="5"/>
  <c r="E60" i="5" s="1"/>
  <c r="I60" i="5" s="1"/>
  <c r="G30" i="5"/>
  <c r="E30" i="5" s="1"/>
  <c r="I30" i="5" s="1"/>
  <c r="G39" i="5"/>
  <c r="E39" i="5" s="1"/>
  <c r="I39" i="5" s="1"/>
  <c r="G76" i="5"/>
  <c r="E76" i="5" s="1"/>
  <c r="I76" i="5" s="1"/>
  <c r="G72" i="5"/>
  <c r="E72" i="5" s="1"/>
  <c r="H72" i="5" s="1"/>
  <c r="G63" i="5"/>
  <c r="E63" i="5" s="1"/>
  <c r="H63" i="5" s="1"/>
  <c r="G51" i="5"/>
  <c r="E51" i="5" s="1"/>
  <c r="H51" i="5" s="1"/>
  <c r="G40" i="5"/>
  <c r="E40" i="5" s="1"/>
  <c r="I40" i="5" s="1"/>
  <c r="G28" i="5"/>
  <c r="E28" i="5" s="1"/>
  <c r="H28" i="5" s="1"/>
  <c r="G16" i="5"/>
  <c r="E16" i="5" s="1"/>
  <c r="G8" i="5"/>
  <c r="E8" i="5" s="1"/>
  <c r="L2" i="9"/>
  <c r="H54" i="9" s="1"/>
  <c r="F54" i="9" s="1"/>
  <c r="G15" i="5"/>
  <c r="E15" i="5" s="1"/>
  <c r="G67" i="5"/>
  <c r="E67" i="5" s="1"/>
  <c r="H67" i="5" s="1"/>
  <c r="G56" i="5"/>
  <c r="E56" i="5" s="1"/>
  <c r="H56" i="5" s="1"/>
  <c r="G55" i="5"/>
  <c r="E55" i="5" s="1"/>
  <c r="I55" i="5" s="1"/>
  <c r="G14" i="5"/>
  <c r="E14" i="5" s="1"/>
  <c r="G71" i="5"/>
  <c r="E71" i="5" s="1"/>
  <c r="H71" i="5" s="1"/>
  <c r="G41" i="5"/>
  <c r="E41" i="5" s="1"/>
  <c r="H41" i="5" s="1"/>
  <c r="G17" i="5"/>
  <c r="E17" i="5" s="1"/>
  <c r="G27" i="5"/>
  <c r="E27" i="5" s="1"/>
  <c r="H27" i="5" s="1"/>
  <c r="G33" i="5"/>
  <c r="E33" i="5" s="1"/>
  <c r="I33" i="5" s="1"/>
  <c r="G29" i="5"/>
  <c r="E29" i="5" s="1"/>
  <c r="G54" i="5"/>
  <c r="E54" i="5" s="1"/>
  <c r="G73" i="5"/>
  <c r="E73" i="5" s="1"/>
  <c r="G38" i="5"/>
  <c r="E38" i="5" s="1"/>
  <c r="G53" i="5"/>
  <c r="E53" i="5" s="1"/>
  <c r="G13" i="5"/>
  <c r="E13" i="5" s="1"/>
  <c r="G45" i="5"/>
  <c r="E45" i="5" s="1"/>
  <c r="G69" i="5"/>
  <c r="E69" i="5" s="1"/>
  <c r="G43" i="5"/>
  <c r="E43" i="5" s="1"/>
  <c r="G52" i="5"/>
  <c r="E52" i="5" s="1"/>
  <c r="F47" i="5"/>
  <c r="I47" i="5"/>
  <c r="H47" i="5"/>
  <c r="F42" i="5" l="1"/>
  <c r="I42" i="5"/>
  <c r="H838" i="7"/>
  <c r="L838" i="7" s="1"/>
  <c r="P838" i="7" s="1"/>
  <c r="H278" i="7"/>
  <c r="L278" i="7" s="1"/>
  <c r="P278" i="7" s="1"/>
  <c r="H851" i="7"/>
  <c r="L851" i="7" s="1"/>
  <c r="P851" i="7" s="1"/>
  <c r="H393" i="7"/>
  <c r="H408" i="7"/>
  <c r="L408" i="7" s="1"/>
  <c r="P408" i="7" s="1"/>
  <c r="H850" i="7"/>
  <c r="L850" i="7" s="1"/>
  <c r="P850" i="7" s="1"/>
  <c r="H797" i="7"/>
  <c r="L797" i="7" s="1"/>
  <c r="P797" i="7" s="1"/>
  <c r="H288" i="7"/>
  <c r="H760" i="7"/>
  <c r="H616" i="7"/>
  <c r="L616" i="7" s="1"/>
  <c r="P616" i="7" s="1"/>
  <c r="H647" i="7"/>
  <c r="L647" i="7" s="1"/>
  <c r="P647" i="7" s="1"/>
  <c r="H53" i="7"/>
  <c r="L53" i="7" s="1"/>
  <c r="P53" i="7" s="1"/>
  <c r="H199" i="7"/>
  <c r="L199" i="7" s="1"/>
  <c r="P199" i="7" s="1"/>
  <c r="H799" i="7"/>
  <c r="L799" i="7" s="1"/>
  <c r="P799" i="7" s="1"/>
  <c r="H476" i="7"/>
  <c r="L476" i="7" s="1"/>
  <c r="P476" i="7" s="1"/>
  <c r="H812" i="7"/>
  <c r="H168" i="7"/>
  <c r="H129" i="7"/>
  <c r="H207" i="7"/>
  <c r="L207" i="7" s="1"/>
  <c r="P207" i="7" s="1"/>
  <c r="H395" i="7"/>
  <c r="L395" i="7" s="1"/>
  <c r="P395" i="7" s="1"/>
  <c r="H390" i="7"/>
  <c r="H486" i="7"/>
  <c r="H289" i="7"/>
  <c r="L289" i="7" s="1"/>
  <c r="P289" i="7" s="1"/>
  <c r="H177" i="7"/>
  <c r="H764" i="7"/>
  <c r="H379" i="7"/>
  <c r="H14" i="7"/>
  <c r="H172" i="7"/>
  <c r="H762" i="7"/>
  <c r="H855" i="7"/>
  <c r="H169" i="7"/>
  <c r="H369" i="7"/>
  <c r="H482" i="7"/>
  <c r="H625" i="7"/>
  <c r="L625" i="7" s="1"/>
  <c r="P625" i="7" s="1"/>
  <c r="H805" i="7"/>
  <c r="L805" i="7" s="1"/>
  <c r="P805" i="7" s="1"/>
  <c r="H820" i="7"/>
  <c r="L820" i="7" s="1"/>
  <c r="P820" i="7" s="1"/>
  <c r="H484" i="7"/>
  <c r="H806" i="7"/>
  <c r="L806" i="7" s="1"/>
  <c r="P806" i="7" s="1"/>
  <c r="H276" i="7"/>
  <c r="H368" i="7"/>
  <c r="H495" i="7"/>
  <c r="H608" i="7"/>
  <c r="L608" i="7" s="1"/>
  <c r="P608" i="7" s="1"/>
  <c r="H296" i="7"/>
  <c r="H630" i="7"/>
  <c r="L630" i="7" s="1"/>
  <c r="P630" i="7" s="1"/>
  <c r="H179" i="7"/>
  <c r="H400" i="7"/>
  <c r="H749" i="7"/>
  <c r="H79" i="7"/>
  <c r="H128" i="7"/>
  <c r="H570" i="7"/>
  <c r="H612" i="7"/>
  <c r="L612" i="7" s="1"/>
  <c r="P612" i="7" s="1"/>
  <c r="H629" i="7"/>
  <c r="L629" i="7" s="1"/>
  <c r="P629" i="7" s="1"/>
  <c r="H68" i="7"/>
  <c r="H328" i="7"/>
  <c r="H831" i="7"/>
  <c r="H93" i="7"/>
  <c r="L93" i="7" s="1"/>
  <c r="P93" i="7" s="1"/>
  <c r="H111" i="7"/>
  <c r="L111" i="7" s="1"/>
  <c r="P111" i="7" s="1"/>
  <c r="H188" i="7"/>
  <c r="L188" i="7" s="1"/>
  <c r="P188" i="7" s="1"/>
  <c r="H234" i="7"/>
  <c r="H441" i="7"/>
  <c r="H124" i="7"/>
  <c r="H466" i="7"/>
  <c r="H90" i="7"/>
  <c r="H66" i="7"/>
  <c r="H357" i="7"/>
  <c r="H332" i="7"/>
  <c r="H462" i="7"/>
  <c r="H593" i="7"/>
  <c r="H835" i="7"/>
  <c r="H526" i="7"/>
  <c r="L526" i="7" s="1"/>
  <c r="P526" i="7" s="1"/>
  <c r="H94" i="7"/>
  <c r="L94" i="7" s="1"/>
  <c r="P94" i="7" s="1"/>
  <c r="H101" i="7"/>
  <c r="L101" i="7" s="1"/>
  <c r="P101" i="7" s="1"/>
  <c r="H187" i="7"/>
  <c r="L187" i="7" s="1"/>
  <c r="P187" i="7" s="1"/>
  <c r="H324" i="7"/>
  <c r="H836" i="7"/>
  <c r="H189" i="7"/>
  <c r="L189" i="7" s="1"/>
  <c r="P189" i="7" s="1"/>
  <c r="H92" i="7"/>
  <c r="H584" i="7"/>
  <c r="H88" i="7"/>
  <c r="H64" i="7"/>
  <c r="H367" i="7"/>
  <c r="H326" i="7"/>
  <c r="H566" i="7"/>
  <c r="H848" i="7"/>
  <c r="H823" i="7"/>
  <c r="L823" i="7" s="1"/>
  <c r="P823" i="7" s="1"/>
  <c r="H643" i="7"/>
  <c r="L643" i="7" s="1"/>
  <c r="P643" i="7" s="1"/>
  <c r="H33" i="7"/>
  <c r="L33" i="7" s="1"/>
  <c r="P33" i="7" s="1"/>
  <c r="H105" i="7"/>
  <c r="L105" i="7" s="1"/>
  <c r="P105" i="7" s="1"/>
  <c r="H112" i="7"/>
  <c r="L112" i="7" s="1"/>
  <c r="P112" i="7" s="1"/>
  <c r="H186" i="7"/>
  <c r="L186" i="7" s="1"/>
  <c r="P186" i="7" s="1"/>
  <c r="H217" i="7"/>
  <c r="H343" i="7"/>
  <c r="H846" i="7"/>
  <c r="H844" i="7"/>
  <c r="H34" i="7"/>
  <c r="L34" i="7" s="1"/>
  <c r="P34" i="7" s="1"/>
  <c r="H403" i="7"/>
  <c r="L403" i="7" s="1"/>
  <c r="P403" i="7" s="1"/>
  <c r="H286" i="7"/>
  <c r="H356" i="7"/>
  <c r="H564" i="7"/>
  <c r="H759" i="7"/>
  <c r="H716" i="7"/>
  <c r="H809" i="7"/>
  <c r="L809" i="7" s="1"/>
  <c r="P809" i="7" s="1"/>
  <c r="H810" i="7"/>
  <c r="L810" i="7" s="1"/>
  <c r="P810" i="7" s="1"/>
  <c r="H215" i="7"/>
  <c r="H180" i="7"/>
  <c r="H252" i="7"/>
  <c r="H544" i="7"/>
  <c r="H769" i="7"/>
  <c r="H669" i="7"/>
  <c r="H537" i="7"/>
  <c r="L537" i="7" s="1"/>
  <c r="P537" i="7" s="1"/>
  <c r="H42" i="7"/>
  <c r="L42" i="7" s="1"/>
  <c r="P42" i="7" s="1"/>
  <c r="H216" i="7"/>
  <c r="H18" i="7"/>
  <c r="H213" i="7"/>
  <c r="H299" i="7"/>
  <c r="H138" i="7"/>
  <c r="H194" i="7"/>
  <c r="H240" i="7"/>
  <c r="H434" i="7"/>
  <c r="H474" i="7"/>
  <c r="H560" i="7"/>
  <c r="H574" i="7"/>
  <c r="H842" i="7"/>
  <c r="H783" i="7"/>
  <c r="H437" i="7"/>
  <c r="L437" i="7" s="1"/>
  <c r="P437" i="7" s="1"/>
  <c r="H675" i="7"/>
  <c r="H534" i="7"/>
  <c r="L534" i="7" s="1"/>
  <c r="P534" i="7" s="1"/>
  <c r="H48" i="7"/>
  <c r="L48" i="7" s="1"/>
  <c r="P48" i="7" s="1"/>
  <c r="H30" i="7"/>
  <c r="L30" i="7" s="1"/>
  <c r="P30" i="7" s="1"/>
  <c r="H201" i="7"/>
  <c r="L201" i="7" s="1"/>
  <c r="P201" i="7" s="1"/>
  <c r="H198" i="7"/>
  <c r="L198" i="7" s="1"/>
  <c r="P198" i="7" s="1"/>
  <c r="H411" i="7"/>
  <c r="L411" i="7" s="1"/>
  <c r="P411" i="7" s="1"/>
  <c r="H61" i="7"/>
  <c r="H17" i="7"/>
  <c r="H359" i="7"/>
  <c r="H377" i="7"/>
  <c r="H500" i="7"/>
  <c r="H688" i="7"/>
  <c r="H674" i="7"/>
  <c r="H609" i="7"/>
  <c r="L609" i="7" s="1"/>
  <c r="P609" i="7" s="1"/>
  <c r="H37" i="7"/>
  <c r="L37" i="7" s="1"/>
  <c r="P37" i="7" s="1"/>
  <c r="H410" i="7"/>
  <c r="L410" i="7" s="1"/>
  <c r="P410" i="7" s="1"/>
  <c r="H20" i="7"/>
  <c r="H15" i="7"/>
  <c r="H140" i="7"/>
  <c r="H392" i="7"/>
  <c r="H433" i="7"/>
  <c r="H576" i="7"/>
  <c r="H695" i="7"/>
  <c r="H705" i="7"/>
  <c r="H722" i="7"/>
  <c r="H43" i="7"/>
  <c r="L43" i="7" s="1"/>
  <c r="P43" i="7" s="1"/>
  <c r="H214" i="7"/>
  <c r="H16" i="7"/>
  <c r="H232" i="7"/>
  <c r="H314" i="7"/>
  <c r="H132" i="7"/>
  <c r="H139" i="7"/>
  <c r="H238" i="7"/>
  <c r="H430" i="7"/>
  <c r="H487" i="7"/>
  <c r="H572" i="7"/>
  <c r="H661" i="7"/>
  <c r="H832" i="7"/>
  <c r="H262" i="7"/>
  <c r="L262" i="7" s="1"/>
  <c r="P262" i="7" s="1"/>
  <c r="H819" i="7"/>
  <c r="L819" i="7" s="1"/>
  <c r="P819" i="7" s="1"/>
  <c r="H522" i="7"/>
  <c r="L522" i="7" s="1"/>
  <c r="P522" i="7" s="1"/>
  <c r="H45" i="7"/>
  <c r="L45" i="7" s="1"/>
  <c r="P45" i="7" s="1"/>
  <c r="H209" i="7"/>
  <c r="L209" i="7" s="1"/>
  <c r="P209" i="7" s="1"/>
  <c r="H206" i="7"/>
  <c r="L206" i="7" s="1"/>
  <c r="P206" i="7" s="1"/>
  <c r="H562" i="7"/>
  <c r="L562" i="7" s="1"/>
  <c r="P562" i="7" s="1"/>
  <c r="H110" i="7"/>
  <c r="L110" i="7" s="1"/>
  <c r="P110" i="7" s="1"/>
  <c r="H116" i="7"/>
  <c r="L116" i="7" s="1"/>
  <c r="P116" i="7" s="1"/>
  <c r="H117" i="7"/>
  <c r="L117" i="7" s="1"/>
  <c r="P117" i="7" s="1"/>
  <c r="H551" i="7"/>
  <c r="L551" i="7" s="1"/>
  <c r="P551" i="7" s="1"/>
  <c r="H508" i="7"/>
  <c r="L508" i="7" s="1"/>
  <c r="P508" i="7" s="1"/>
  <c r="H512" i="7"/>
  <c r="L512" i="7" s="1"/>
  <c r="P512" i="7" s="1"/>
  <c r="H507" i="7"/>
  <c r="L507" i="7" s="1"/>
  <c r="P507" i="7" s="1"/>
  <c r="H511" i="7"/>
  <c r="L511" i="7" s="1"/>
  <c r="P511" i="7" s="1"/>
  <c r="H531" i="7"/>
  <c r="L531" i="7" s="1"/>
  <c r="P531" i="7" s="1"/>
  <c r="H535" i="7"/>
  <c r="L535" i="7" s="1"/>
  <c r="P535" i="7" s="1"/>
  <c r="H532" i="7"/>
  <c r="L532" i="7" s="1"/>
  <c r="P532" i="7" s="1"/>
  <c r="H536" i="7"/>
  <c r="L536" i="7" s="1"/>
  <c r="P536" i="7" s="1"/>
  <c r="H519" i="7"/>
  <c r="L519" i="7" s="1"/>
  <c r="P519" i="7" s="1"/>
  <c r="H523" i="7"/>
  <c r="L523" i="7" s="1"/>
  <c r="P523" i="7" s="1"/>
  <c r="H527" i="7"/>
  <c r="L527" i="7" s="1"/>
  <c r="P527" i="7" s="1"/>
  <c r="H520" i="7"/>
  <c r="L520" i="7" s="1"/>
  <c r="P520" i="7" s="1"/>
  <c r="H524" i="7"/>
  <c r="L524" i="7" s="1"/>
  <c r="P524" i="7" s="1"/>
  <c r="H726" i="7"/>
  <c r="H727" i="7"/>
  <c r="H714" i="7"/>
  <c r="H708" i="7"/>
  <c r="H701" i="7"/>
  <c r="H672" i="7"/>
  <c r="H677" i="7"/>
  <c r="H256" i="7"/>
  <c r="L256" i="7" s="1"/>
  <c r="P256" i="7" s="1"/>
  <c r="H7" i="7"/>
  <c r="L7" i="7" s="1"/>
  <c r="P7" i="7" s="1"/>
  <c r="H694" i="7"/>
  <c r="H833" i="7"/>
  <c r="H792" i="7"/>
  <c r="H784" i="7"/>
  <c r="H771" i="7"/>
  <c r="H761" i="7"/>
  <c r="H748" i="7"/>
  <c r="H655" i="7"/>
  <c r="H660" i="7"/>
  <c r="H845" i="7"/>
  <c r="H597" i="7"/>
  <c r="H573" i="7"/>
  <c r="H578" i="7"/>
  <c r="H489" i="7"/>
  <c r="H490" i="7"/>
  <c r="H481" i="7"/>
  <c r="H549" i="7"/>
  <c r="H543" i="7"/>
  <c r="H442" i="7"/>
  <c r="H451" i="7"/>
  <c r="H467" i="7"/>
  <c r="H389" i="7"/>
  <c r="H385" i="7"/>
  <c r="H419" i="7"/>
  <c r="H380" i="7"/>
  <c r="H418" i="7"/>
  <c r="H333" i="7"/>
  <c r="H344" i="7"/>
  <c r="H242" i="7"/>
  <c r="H244" i="7"/>
  <c r="H372" i="7"/>
  <c r="H365" i="7"/>
  <c r="H148" i="7"/>
  <c r="H143" i="7"/>
  <c r="H358" i="7"/>
  <c r="H860" i="7"/>
  <c r="H150" i="7"/>
  <c r="H142" i="7"/>
  <c r="H163" i="7"/>
  <c r="H181" i="7"/>
  <c r="H301" i="7"/>
  <c r="H41" i="7"/>
  <c r="H70" i="7"/>
  <c r="H81" i="7"/>
  <c r="H219" i="7"/>
  <c r="H178" i="7"/>
  <c r="H302" i="7"/>
  <c r="H24" i="7"/>
  <c r="H74" i="7"/>
  <c r="H82" i="7"/>
  <c r="H218" i="7"/>
  <c r="H306" i="7"/>
  <c r="H538" i="7"/>
  <c r="L538" i="7" s="1"/>
  <c r="P538" i="7" s="1"/>
  <c r="H680" i="7"/>
  <c r="L680" i="7" s="1"/>
  <c r="P680" i="7" s="1"/>
  <c r="H679" i="7"/>
  <c r="L679" i="7" s="1"/>
  <c r="P679" i="7" s="1"/>
  <c r="H446" i="7"/>
  <c r="L446" i="7" s="1"/>
  <c r="P446" i="7" s="1"/>
  <c r="H115" i="7"/>
  <c r="L115" i="7" s="1"/>
  <c r="P115" i="7" s="1"/>
  <c r="H113" i="7"/>
  <c r="L113" i="7" s="1"/>
  <c r="P113" i="7" s="1"/>
  <c r="H46" i="7"/>
  <c r="L46" i="7" s="1"/>
  <c r="P46" i="7" s="1"/>
  <c r="H645" i="7"/>
  <c r="L645" i="7" s="1"/>
  <c r="P645" i="7" s="1"/>
  <c r="H649" i="7"/>
  <c r="L649" i="7" s="1"/>
  <c r="P649" i="7" s="1"/>
  <c r="H646" i="7"/>
  <c r="L646" i="7" s="1"/>
  <c r="P646" i="7" s="1"/>
  <c r="H650" i="7"/>
  <c r="L650" i="7" s="1"/>
  <c r="P650" i="7" s="1"/>
  <c r="H636" i="7"/>
  <c r="L636" i="7" s="1"/>
  <c r="P636" i="7" s="1"/>
  <c r="H635" i="7"/>
  <c r="L635" i="7" s="1"/>
  <c r="P635" i="7" s="1"/>
  <c r="H639" i="7"/>
  <c r="L639" i="7" s="1"/>
  <c r="P639" i="7" s="1"/>
  <c r="H817" i="7"/>
  <c r="L817" i="7" s="1"/>
  <c r="P817" i="7" s="1"/>
  <c r="H821" i="7"/>
  <c r="L821" i="7" s="1"/>
  <c r="P821" i="7" s="1"/>
  <c r="H818" i="7"/>
  <c r="L818" i="7" s="1"/>
  <c r="P818" i="7" s="1"/>
  <c r="H822" i="7"/>
  <c r="L822" i="7" s="1"/>
  <c r="P822" i="7" s="1"/>
  <c r="H373" i="7"/>
  <c r="L373" i="7" s="1"/>
  <c r="P373" i="7" s="1"/>
  <c r="H620" i="7"/>
  <c r="L620" i="7" s="1"/>
  <c r="P620" i="7" s="1"/>
  <c r="H624" i="7"/>
  <c r="L624" i="7" s="1"/>
  <c r="P624" i="7" s="1"/>
  <c r="H628" i="7"/>
  <c r="L628" i="7" s="1"/>
  <c r="P628" i="7" s="1"/>
  <c r="H623" i="7"/>
  <c r="L623" i="7" s="1"/>
  <c r="P623" i="7" s="1"/>
  <c r="H627" i="7"/>
  <c r="L627" i="7" s="1"/>
  <c r="P627" i="7" s="1"/>
  <c r="H715" i="7"/>
  <c r="H720" i="7"/>
  <c r="H707" i="7"/>
  <c r="H678" i="7"/>
  <c r="H346" i="7"/>
  <c r="L346" i="7" s="1"/>
  <c r="P346" i="7" s="1"/>
  <c r="H687" i="7"/>
  <c r="H829" i="7"/>
  <c r="H794" i="7"/>
  <c r="H786" i="7"/>
  <c r="H773" i="7"/>
  <c r="H763" i="7"/>
  <c r="H750" i="7"/>
  <c r="H657" i="7"/>
  <c r="H662" i="7"/>
  <c r="H847" i="7"/>
  <c r="H585" i="7"/>
  <c r="H575" i="7"/>
  <c r="H580" i="7"/>
  <c r="H488" i="7"/>
  <c r="H483" i="7"/>
  <c r="H556" i="7"/>
  <c r="H547" i="7"/>
  <c r="H449" i="7"/>
  <c r="H461" i="7"/>
  <c r="H471" i="7"/>
  <c r="H391" i="7"/>
  <c r="H402" i="7"/>
  <c r="H421" i="7"/>
  <c r="H382" i="7"/>
  <c r="H420" i="7"/>
  <c r="H329" i="7"/>
  <c r="H323" i="7"/>
  <c r="H246" i="7"/>
  <c r="H251" i="7"/>
  <c r="H360" i="7"/>
  <c r="H858" i="7"/>
  <c r="H152" i="7"/>
  <c r="H285" i="7"/>
  <c r="H350" i="7"/>
  <c r="H864" i="7"/>
  <c r="H123" i="7"/>
  <c r="H282" i="7"/>
  <c r="H167" i="7"/>
  <c r="H310" i="7"/>
  <c r="H303" i="7"/>
  <c r="H25" i="7"/>
  <c r="H75" i="7"/>
  <c r="H231" i="7"/>
  <c r="H221" i="7"/>
  <c r="H311" i="7"/>
  <c r="H304" i="7"/>
  <c r="H26" i="7"/>
  <c r="H76" i="7"/>
  <c r="H227" i="7"/>
  <c r="H220" i="7"/>
  <c r="H28" i="7"/>
  <c r="H733" i="7"/>
  <c r="L733" i="7" s="1"/>
  <c r="P733" i="7" s="1"/>
  <c r="H732" i="7"/>
  <c r="L732" i="7" s="1"/>
  <c r="P732" i="7" s="1"/>
  <c r="H740" i="7"/>
  <c r="L740" i="7" s="1"/>
  <c r="P740" i="7" s="1"/>
  <c r="H682" i="7"/>
  <c r="L682" i="7" s="1"/>
  <c r="P682" i="7" s="1"/>
  <c r="H600" i="7"/>
  <c r="L600" i="7" s="1"/>
  <c r="P600" i="7" s="1"/>
  <c r="H602" i="7"/>
  <c r="L602" i="7" s="1"/>
  <c r="P602" i="7" s="1"/>
  <c r="H459" i="7"/>
  <c r="L459" i="7" s="1"/>
  <c r="P459" i="7" s="1"/>
  <c r="H102" i="7"/>
  <c r="L102" i="7" s="1"/>
  <c r="P102" i="7" s="1"/>
  <c r="H99" i="7"/>
  <c r="L99" i="7" s="1"/>
  <c r="P99" i="7" s="1"/>
  <c r="H103" i="7"/>
  <c r="L103" i="7" s="1"/>
  <c r="P103" i="7" s="1"/>
  <c r="H44" i="7"/>
  <c r="L44" i="7" s="1"/>
  <c r="P44" i="7" s="1"/>
  <c r="H50" i="7"/>
  <c r="L50" i="7" s="1"/>
  <c r="P50" i="7" s="1"/>
  <c r="H49" i="7"/>
  <c r="L49" i="7" s="1"/>
  <c r="P49" i="7" s="1"/>
  <c r="H776" i="7"/>
  <c r="L776" i="7" s="1"/>
  <c r="P776" i="7" s="1"/>
  <c r="H501" i="7"/>
  <c r="L501" i="7" s="1"/>
  <c r="P501" i="7" s="1"/>
  <c r="H721" i="7"/>
  <c r="H704" i="7"/>
  <c r="H673" i="7"/>
  <c r="H261" i="7"/>
  <c r="L261" i="7" s="1"/>
  <c r="P261" i="7" s="1"/>
  <c r="H319" i="7"/>
  <c r="L319" i="7" s="1"/>
  <c r="P319" i="7" s="1"/>
  <c r="H691" i="7"/>
  <c r="H793" i="7"/>
  <c r="H796" i="7"/>
  <c r="H788" i="7"/>
  <c r="H775" i="7"/>
  <c r="H758" i="7"/>
  <c r="H752" i="7"/>
  <c r="H659" i="7"/>
  <c r="H664" i="7"/>
  <c r="H849" i="7"/>
  <c r="H587" i="7"/>
  <c r="H577" i="7"/>
  <c r="H485" i="7"/>
  <c r="H558" i="7"/>
  <c r="H552" i="7"/>
  <c r="H455" i="7"/>
  <c r="H468" i="7"/>
  <c r="H443" i="7"/>
  <c r="H429" i="7"/>
  <c r="H428" i="7"/>
  <c r="H423" i="7"/>
  <c r="H384" i="7"/>
  <c r="H422" i="7"/>
  <c r="H325" i="7"/>
  <c r="H331" i="7"/>
  <c r="H253" i="7"/>
  <c r="H255" i="7"/>
  <c r="H353" i="7"/>
  <c r="H862" i="7"/>
  <c r="H125" i="7"/>
  <c r="H165" i="7"/>
  <c r="H364" i="7"/>
  <c r="H857" i="7"/>
  <c r="H127" i="7"/>
  <c r="H284" i="7"/>
  <c r="H171" i="7"/>
  <c r="H312" i="7"/>
  <c r="H305" i="7"/>
  <c r="H27" i="7"/>
  <c r="H77" i="7"/>
  <c r="H233" i="7"/>
  <c r="H352" i="7"/>
  <c r="H313" i="7"/>
  <c r="H78" i="7"/>
  <c r="H229" i="7"/>
  <c r="H222" i="7"/>
  <c r="H798" i="7"/>
  <c r="L798" i="7" s="1"/>
  <c r="P798" i="7" s="1"/>
  <c r="H734" i="7"/>
  <c r="L734" i="7" s="1"/>
  <c r="P734" i="7" s="1"/>
  <c r="H681" i="7"/>
  <c r="L681" i="7" s="1"/>
  <c r="P681" i="7" s="1"/>
  <c r="H445" i="7"/>
  <c r="L445" i="7" s="1"/>
  <c r="P445" i="7" s="1"/>
  <c r="H114" i="7"/>
  <c r="L114" i="7" s="1"/>
  <c r="P114" i="7" s="1"/>
  <c r="H104" i="7"/>
  <c r="L104" i="7" s="1"/>
  <c r="P104" i="7" s="1"/>
  <c r="H509" i="7"/>
  <c r="L509" i="7" s="1"/>
  <c r="P509" i="7" s="1"/>
  <c r="H518" i="7"/>
  <c r="L518" i="7" s="1"/>
  <c r="P518" i="7" s="1"/>
  <c r="H731" i="7"/>
  <c r="L731" i="7" s="1"/>
  <c r="P731" i="7" s="1"/>
  <c r="H804" i="7"/>
  <c r="L804" i="7" s="1"/>
  <c r="P804" i="7" s="1"/>
  <c r="H808" i="7"/>
  <c r="L808" i="7" s="1"/>
  <c r="P808" i="7" s="1"/>
  <c r="H626" i="7"/>
  <c r="L626" i="7" s="1"/>
  <c r="P626" i="7" s="1"/>
  <c r="H717" i="7"/>
  <c r="H723" i="7"/>
  <c r="H718" i="7"/>
  <c r="H724" i="7"/>
  <c r="H702" i="7"/>
  <c r="H83" i="7"/>
  <c r="L83" i="7" s="1"/>
  <c r="P83" i="7" s="1"/>
  <c r="H159" i="7"/>
  <c r="H689" i="7"/>
  <c r="H828" i="7"/>
  <c r="H770" i="7"/>
  <c r="H744" i="7"/>
  <c r="H663" i="7"/>
  <c r="H843" i="7"/>
  <c r="H586" i="7"/>
  <c r="H494" i="7"/>
  <c r="H497" i="7"/>
  <c r="H542" i="7"/>
  <c r="H548" i="7"/>
  <c r="H469" i="7"/>
  <c r="H450" i="7"/>
  <c r="H381" i="7"/>
  <c r="H401" i="7"/>
  <c r="H416" i="7"/>
  <c r="H338" i="7"/>
  <c r="H239" i="7"/>
  <c r="H351" i="7"/>
  <c r="H859" i="7"/>
  <c r="H141" i="7"/>
  <c r="H355" i="7"/>
  <c r="H131" i="7"/>
  <c r="H275" i="7"/>
  <c r="H316" i="7"/>
  <c r="H19" i="7"/>
  <c r="H89" i="7"/>
  <c r="H283" i="7"/>
  <c r="H298" i="7"/>
  <c r="H63" i="7"/>
  <c r="H119" i="7"/>
  <c r="H272" i="7"/>
  <c r="H226" i="7"/>
  <c r="H813" i="7"/>
  <c r="L813" i="7" s="1"/>
  <c r="P813" i="7" s="1"/>
  <c r="H676" i="7"/>
  <c r="H665" i="7"/>
  <c r="H686" i="7"/>
  <c r="H834" i="7"/>
  <c r="H782" i="7"/>
  <c r="H745" i="7"/>
  <c r="H596" i="7"/>
  <c r="H496" i="7"/>
  <c r="H550" i="7"/>
  <c r="H559" i="7"/>
  <c r="H432" i="7"/>
  <c r="H339" i="7"/>
  <c r="H370" i="7"/>
  <c r="H170" i="7"/>
  <c r="H164" i="7"/>
  <c r="H297" i="7"/>
  <c r="H274" i="7"/>
  <c r="H230" i="7"/>
  <c r="H409" i="7"/>
  <c r="L409" i="7" s="1"/>
  <c r="P409" i="7" s="1"/>
  <c r="H407" i="7"/>
  <c r="L407" i="7" s="1"/>
  <c r="P407" i="7" s="1"/>
  <c r="H394" i="7"/>
  <c r="L394" i="7" s="1"/>
  <c r="P394" i="7" s="1"/>
  <c r="H95" i="7"/>
  <c r="L95" i="7" s="1"/>
  <c r="P95" i="7" s="1"/>
  <c r="H32" i="7"/>
  <c r="L32" i="7" s="1"/>
  <c r="P32" i="7" s="1"/>
  <c r="H31" i="7"/>
  <c r="L31" i="7" s="1"/>
  <c r="P31" i="7" s="1"/>
  <c r="H55" i="7"/>
  <c r="L55" i="7" s="1"/>
  <c r="P55" i="7" s="1"/>
  <c r="H634" i="7"/>
  <c r="L634" i="7" s="1"/>
  <c r="P634" i="7" s="1"/>
  <c r="H607" i="7"/>
  <c r="L607" i="7" s="1"/>
  <c r="P607" i="7" s="1"/>
  <c r="H267" i="7"/>
  <c r="L267" i="7" s="1"/>
  <c r="P267" i="7" s="1"/>
  <c r="H757" i="7"/>
  <c r="H498" i="7"/>
  <c r="H472" i="7"/>
  <c r="H470" i="7"/>
  <c r="H341" i="7"/>
  <c r="H366" i="7"/>
  <c r="H100" i="7"/>
  <c r="L100" i="7" s="1"/>
  <c r="P100" i="7" s="1"/>
  <c r="H47" i="7"/>
  <c r="L47" i="7" s="1"/>
  <c r="P47" i="7" s="1"/>
  <c r="H505" i="7"/>
  <c r="L505" i="7" s="1"/>
  <c r="P505" i="7" s="1"/>
  <c r="H525" i="7"/>
  <c r="L525" i="7" s="1"/>
  <c r="P525" i="7" s="1"/>
  <c r="H615" i="7"/>
  <c r="L615" i="7" s="1"/>
  <c r="P615" i="7" s="1"/>
  <c r="H614" i="7"/>
  <c r="L614" i="7" s="1"/>
  <c r="P614" i="7" s="1"/>
  <c r="H637" i="7"/>
  <c r="L637" i="7" s="1"/>
  <c r="P637" i="7" s="1"/>
  <c r="H837" i="7"/>
  <c r="L837" i="7" s="1"/>
  <c r="P837" i="7" s="1"/>
  <c r="H622" i="7"/>
  <c r="L622" i="7" s="1"/>
  <c r="P622" i="7" s="1"/>
  <c r="H725" i="7"/>
  <c r="H703" i="7"/>
  <c r="H709" i="7"/>
  <c r="H173" i="7"/>
  <c r="H693" i="7"/>
  <c r="H795" i="7"/>
  <c r="H780" i="7"/>
  <c r="H772" i="7"/>
  <c r="H746" i="7"/>
  <c r="H654" i="7"/>
  <c r="H594" i="7"/>
  <c r="H588" i="7"/>
  <c r="H499" i="7"/>
  <c r="H546" i="7"/>
  <c r="H557" i="7"/>
  <c r="H473" i="7"/>
  <c r="H456" i="7"/>
  <c r="H383" i="7"/>
  <c r="H431" i="7"/>
  <c r="H337" i="7"/>
  <c r="H340" i="7"/>
  <c r="H243" i="7"/>
  <c r="H354" i="7"/>
  <c r="H863" i="7"/>
  <c r="H166" i="7"/>
  <c r="H371" i="7"/>
  <c r="H151" i="7"/>
  <c r="H277" i="7"/>
  <c r="H318" i="7"/>
  <c r="H60" i="7"/>
  <c r="H91" i="7"/>
  <c r="H300" i="7"/>
  <c r="H65" i="7"/>
  <c r="H803" i="7"/>
  <c r="L803" i="7" s="1"/>
  <c r="P803" i="7" s="1"/>
  <c r="H670" i="7"/>
  <c r="H656" i="7"/>
  <c r="H447" i="7"/>
  <c r="H250" i="7"/>
  <c r="H856" i="7"/>
  <c r="H118" i="7"/>
  <c r="H67" i="7"/>
  <c r="H396" i="7"/>
  <c r="L396" i="7" s="1"/>
  <c r="P396" i="7" s="1"/>
  <c r="H36" i="7"/>
  <c r="L36" i="7" s="1"/>
  <c r="P36" i="7" s="1"/>
  <c r="H51" i="7"/>
  <c r="L51" i="7" s="1"/>
  <c r="P51" i="7" s="1"/>
  <c r="H765" i="7"/>
  <c r="L765" i="7" s="1"/>
  <c r="P765" i="7" s="1"/>
  <c r="H610" i="7"/>
  <c r="L610" i="7" s="1"/>
  <c r="P610" i="7" s="1"/>
  <c r="H257" i="7"/>
  <c r="L257" i="7" s="1"/>
  <c r="P257" i="7" s="1"/>
  <c r="H144" i="7"/>
  <c r="H690" i="7"/>
  <c r="H747" i="7"/>
  <c r="H579" i="7"/>
  <c r="H545" i="7"/>
  <c r="H436" i="7"/>
  <c r="H254" i="7"/>
  <c r="H736" i="7"/>
  <c r="L736" i="7" s="1"/>
  <c r="P736" i="7" s="1"/>
  <c r="H202" i="7"/>
  <c r="L202" i="7" s="1"/>
  <c r="P202" i="7" s="1"/>
  <c r="H195" i="7"/>
  <c r="L195" i="7" s="1"/>
  <c r="P195" i="7" s="1"/>
  <c r="H203" i="7"/>
  <c r="L203" i="7" s="1"/>
  <c r="P203" i="7" s="1"/>
  <c r="H196" i="7"/>
  <c r="L196" i="7" s="1"/>
  <c r="P196" i="7" s="1"/>
  <c r="H204" i="7"/>
  <c r="L204" i="7" s="1"/>
  <c r="P204" i="7" s="1"/>
  <c r="H197" i="7"/>
  <c r="L197" i="7" s="1"/>
  <c r="P197" i="7" s="1"/>
  <c r="H205" i="7"/>
  <c r="L205" i="7" s="1"/>
  <c r="P205" i="7" s="1"/>
  <c r="H185" i="7"/>
  <c r="L185" i="7" s="1"/>
  <c r="P185" i="7" s="1"/>
  <c r="H184" i="7"/>
  <c r="L184" i="7" s="1"/>
  <c r="P184" i="7" s="1"/>
  <c r="H183" i="7"/>
  <c r="L183" i="7" s="1"/>
  <c r="P183" i="7" s="1"/>
  <c r="H182" i="7"/>
  <c r="L182" i="7" s="1"/>
  <c r="P182" i="7" s="1"/>
  <c r="H190" i="7"/>
  <c r="L190" i="7" s="1"/>
  <c r="P190" i="7" s="1"/>
  <c r="H154" i="7"/>
  <c r="L154" i="7" s="1"/>
  <c r="P154" i="7" s="1"/>
  <c r="H109" i="7"/>
  <c r="L109" i="7" s="1"/>
  <c r="P109" i="7" s="1"/>
  <c r="H510" i="7"/>
  <c r="L510" i="7" s="1"/>
  <c r="P510" i="7" s="1"/>
  <c r="H521" i="7"/>
  <c r="L521" i="7" s="1"/>
  <c r="P521" i="7" s="1"/>
  <c r="H638" i="7"/>
  <c r="L638" i="7" s="1"/>
  <c r="P638" i="7" s="1"/>
  <c r="H807" i="7"/>
  <c r="L807" i="7" s="1"/>
  <c r="P807" i="7" s="1"/>
  <c r="H621" i="7"/>
  <c r="L621" i="7" s="1"/>
  <c r="P621" i="7" s="1"/>
  <c r="H710" i="7"/>
  <c r="H671" i="7"/>
  <c r="H774" i="7"/>
  <c r="H571" i="7"/>
  <c r="H435" i="7"/>
  <c r="H342" i="7"/>
  <c r="H126" i="7"/>
  <c r="H136" i="7"/>
  <c r="H62" i="7"/>
  <c r="H12" i="7"/>
  <c r="H735" i="7"/>
  <c r="L735" i="7" s="1"/>
  <c r="P735" i="7" s="1"/>
  <c r="H737" i="7"/>
  <c r="L737" i="7" s="1"/>
  <c r="P737" i="7" s="1"/>
  <c r="H458" i="7"/>
  <c r="L458" i="7" s="1"/>
  <c r="P458" i="7" s="1"/>
  <c r="H406" i="7"/>
  <c r="L406" i="7" s="1"/>
  <c r="P406" i="7" s="1"/>
  <c r="H404" i="7"/>
  <c r="L404" i="7" s="1"/>
  <c r="P404" i="7" s="1"/>
  <c r="H35" i="7"/>
  <c r="L35" i="7" s="1"/>
  <c r="P35" i="7" s="1"/>
  <c r="H29" i="7"/>
  <c r="L29" i="7" s="1"/>
  <c r="P29" i="7" s="1"/>
  <c r="H54" i="7"/>
  <c r="L54" i="7" s="1"/>
  <c r="P54" i="7" s="1"/>
  <c r="H506" i="7"/>
  <c r="L506" i="7" s="1"/>
  <c r="P506" i="7" s="1"/>
  <c r="H517" i="7"/>
  <c r="L517" i="7" s="1"/>
  <c r="P517" i="7" s="1"/>
  <c r="H606" i="7"/>
  <c r="L606" i="7" s="1"/>
  <c r="P606" i="7" s="1"/>
  <c r="H611" i="7"/>
  <c r="L611" i="7" s="1"/>
  <c r="P611" i="7" s="1"/>
  <c r="H719" i="7"/>
  <c r="H830" i="7"/>
  <c r="H781" i="7"/>
  <c r="H658" i="7"/>
  <c r="H598" i="7"/>
  <c r="H480" i="7"/>
  <c r="H561" i="7"/>
  <c r="H378" i="7"/>
  <c r="H327" i="7"/>
  <c r="H130" i="7"/>
  <c r="H80" i="7"/>
  <c r="H317" i="7"/>
  <c r="H228" i="7"/>
  <c r="H13" i="7"/>
  <c r="H273" i="7"/>
  <c r="H865" i="7"/>
  <c r="H137" i="7"/>
  <c r="H245" i="7"/>
  <c r="H330" i="7"/>
  <c r="H417" i="7"/>
  <c r="H460" i="7"/>
  <c r="H565" i="7"/>
  <c r="H589" i="7"/>
  <c r="H753" i="7"/>
  <c r="H787" i="7"/>
  <c r="H696" i="7"/>
  <c r="H700" i="7"/>
  <c r="H613" i="7"/>
  <c r="L613" i="7" s="1"/>
  <c r="P613" i="7" s="1"/>
  <c r="H644" i="7"/>
  <c r="L644" i="7" s="1"/>
  <c r="P644" i="7" s="1"/>
  <c r="H513" i="7"/>
  <c r="L513" i="7" s="1"/>
  <c r="P513" i="7" s="1"/>
  <c r="H56" i="7"/>
  <c r="L56" i="7" s="1"/>
  <c r="P56" i="7" s="1"/>
  <c r="H153" i="7"/>
  <c r="L153" i="7" s="1"/>
  <c r="P153" i="7" s="1"/>
  <c r="H200" i="7"/>
  <c r="L200" i="7" s="1"/>
  <c r="P200" i="7" s="1"/>
  <c r="H444" i="7"/>
  <c r="L444" i="7" s="1"/>
  <c r="P444" i="7" s="1"/>
  <c r="H599" i="7"/>
  <c r="L599" i="7" s="1"/>
  <c r="P599" i="7" s="1"/>
  <c r="H11" i="7"/>
  <c r="H69" i="7"/>
  <c r="H315" i="7"/>
  <c r="H87" i="7"/>
  <c r="H475" i="7"/>
  <c r="H271" i="7"/>
  <c r="H861" i="7"/>
  <c r="H149" i="7"/>
  <c r="H241" i="7"/>
  <c r="H345" i="7"/>
  <c r="H415" i="7"/>
  <c r="H448" i="7"/>
  <c r="H563" i="7"/>
  <c r="H595" i="7"/>
  <c r="H751" i="7"/>
  <c r="H785" i="7"/>
  <c r="H692" i="7"/>
  <c r="H6" i="7"/>
  <c r="L6" i="7" s="1"/>
  <c r="P6" i="7" s="1"/>
  <c r="H266" i="7"/>
  <c r="L266" i="7" s="1"/>
  <c r="P266" i="7" s="1"/>
  <c r="H706" i="7"/>
  <c r="H648" i="7"/>
  <c r="L648" i="7" s="1"/>
  <c r="P648" i="7" s="1"/>
  <c r="H533" i="7"/>
  <c r="L533" i="7" s="1"/>
  <c r="P533" i="7" s="1"/>
  <c r="H52" i="7"/>
  <c r="L52" i="7" s="1"/>
  <c r="P52" i="7" s="1"/>
  <c r="H155" i="7"/>
  <c r="L155" i="7" s="1"/>
  <c r="P155" i="7" s="1"/>
  <c r="H208" i="7"/>
  <c r="L208" i="7" s="1"/>
  <c r="P208" i="7" s="1"/>
  <c r="H405" i="7"/>
  <c r="L405" i="7" s="1"/>
  <c r="P405" i="7" s="1"/>
  <c r="H601" i="7"/>
  <c r="L601" i="7" s="1"/>
  <c r="P601" i="7" s="1"/>
  <c r="H457" i="7"/>
  <c r="L457" i="7" s="1"/>
  <c r="P457" i="7" s="1"/>
  <c r="F59" i="5"/>
  <c r="H59" i="5"/>
  <c r="I59" i="5"/>
  <c r="I12" i="5"/>
  <c r="F12" i="5"/>
  <c r="F32" i="5"/>
  <c r="I32" i="5"/>
  <c r="I23" i="5"/>
  <c r="H23" i="5"/>
  <c r="H11" i="5"/>
  <c r="H824" i="7"/>
  <c r="L824" i="7" s="1"/>
  <c r="P824" i="7" s="1"/>
  <c r="H424" i="7"/>
  <c r="L424" i="7" s="1"/>
  <c r="P424" i="7" s="1"/>
  <c r="H292" i="7"/>
  <c r="L292" i="7" s="1"/>
  <c r="P292" i="7" s="1"/>
  <c r="H291" i="7"/>
  <c r="L291" i="7" s="1"/>
  <c r="P291" i="7" s="1"/>
  <c r="H290" i="7"/>
  <c r="L290" i="7" s="1"/>
  <c r="P290" i="7" s="1"/>
  <c r="H738" i="7"/>
  <c r="L738" i="7" s="1"/>
  <c r="P738" i="7" s="1"/>
  <c r="H739" i="7"/>
  <c r="L739" i="7" s="1"/>
  <c r="P739" i="7" s="1"/>
  <c r="H811" i="7"/>
  <c r="L811" i="7" s="1"/>
  <c r="P811" i="7" s="1"/>
  <c r="F39" i="5"/>
  <c r="F60" i="5"/>
  <c r="I9" i="5"/>
  <c r="H44" i="5"/>
  <c r="F9" i="5"/>
  <c r="H58" i="5"/>
  <c r="I11" i="5"/>
  <c r="I58" i="5"/>
  <c r="H68" i="5"/>
  <c r="I22" i="5"/>
  <c r="F68" i="5"/>
  <c r="H22" i="5"/>
  <c r="H74" i="5"/>
  <c r="I74" i="5"/>
  <c r="F62" i="5"/>
  <c r="F51" i="5"/>
  <c r="F57" i="5"/>
  <c r="H57" i="5"/>
  <c r="I44" i="5"/>
  <c r="H62" i="5"/>
  <c r="I72" i="5"/>
  <c r="I63" i="5"/>
  <c r="H76" i="5"/>
  <c r="I24" i="5"/>
  <c r="H81" i="5"/>
  <c r="F81" i="5"/>
  <c r="I81" i="5"/>
  <c r="I82" i="5"/>
  <c r="H82" i="5"/>
  <c r="F82" i="5"/>
  <c r="H83" i="5"/>
  <c r="F83" i="5"/>
  <c r="I83" i="5"/>
  <c r="I86" i="5"/>
  <c r="H86" i="5"/>
  <c r="F86" i="5"/>
  <c r="K61" i="5"/>
  <c r="N61" i="5" s="1"/>
  <c r="L288" i="7"/>
  <c r="P288" i="7" s="1"/>
  <c r="H85" i="5"/>
  <c r="F85" i="5"/>
  <c r="I85" i="5"/>
  <c r="I88" i="5"/>
  <c r="H88" i="5"/>
  <c r="F88" i="5"/>
  <c r="H87" i="5"/>
  <c r="F87" i="5"/>
  <c r="I87" i="5"/>
  <c r="I84" i="5"/>
  <c r="H84" i="5"/>
  <c r="F84" i="5"/>
  <c r="I80" i="5"/>
  <c r="H80" i="5"/>
  <c r="F80" i="5"/>
  <c r="L287" i="7"/>
  <c r="P287" i="7" s="1"/>
  <c r="H59" i="9"/>
  <c r="F59" i="9" s="1"/>
  <c r="I59" i="9" s="1"/>
  <c r="F55" i="5"/>
  <c r="F67" i="5"/>
  <c r="H40" i="5"/>
  <c r="H46" i="5"/>
  <c r="I41" i="5"/>
  <c r="H63" i="9"/>
  <c r="F63" i="9" s="1"/>
  <c r="G63" i="9" s="1"/>
  <c r="F76" i="5"/>
  <c r="H55" i="5"/>
  <c r="I67" i="5"/>
  <c r="F40" i="5"/>
  <c r="H30" i="5"/>
  <c r="I31" i="5"/>
  <c r="H70" i="5"/>
  <c r="F46" i="5"/>
  <c r="H26" i="5"/>
  <c r="F14" i="5"/>
  <c r="I14" i="5"/>
  <c r="H14" i="5"/>
  <c r="F15" i="5"/>
  <c r="H15" i="5"/>
  <c r="I15" i="5"/>
  <c r="F8" i="5"/>
  <c r="I8" i="5"/>
  <c r="H8" i="5"/>
  <c r="F10" i="5"/>
  <c r="I10" i="5"/>
  <c r="H10" i="5"/>
  <c r="J54" i="9"/>
  <c r="G54" i="9"/>
  <c r="I54" i="9"/>
  <c r="I13" i="5"/>
  <c r="H13" i="5"/>
  <c r="F13" i="5"/>
  <c r="H17" i="5"/>
  <c r="F17" i="5"/>
  <c r="I17" i="5"/>
  <c r="H68" i="9"/>
  <c r="F68" i="9" s="1"/>
  <c r="H70" i="9"/>
  <c r="F70" i="9" s="1"/>
  <c r="H72" i="9"/>
  <c r="F72" i="9" s="1"/>
  <c r="H74" i="9"/>
  <c r="F74" i="9" s="1"/>
  <c r="H76" i="9"/>
  <c r="F76" i="9" s="1"/>
  <c r="H69" i="9"/>
  <c r="F69" i="9" s="1"/>
  <c r="H73" i="9"/>
  <c r="F73" i="9" s="1"/>
  <c r="H77" i="9"/>
  <c r="F77" i="9" s="1"/>
  <c r="H71" i="9"/>
  <c r="F71" i="9" s="1"/>
  <c r="H75" i="9"/>
  <c r="F75" i="9" s="1"/>
  <c r="H23" i="9"/>
  <c r="F23" i="9" s="1"/>
  <c r="H7" i="9"/>
  <c r="F7" i="9" s="1"/>
  <c r="F16" i="5"/>
  <c r="I16" i="5"/>
  <c r="H16" i="5"/>
  <c r="I26" i="5"/>
  <c r="F7" i="5"/>
  <c r="H7" i="5"/>
  <c r="I7" i="5"/>
  <c r="H38" i="9"/>
  <c r="F38" i="9" s="1"/>
  <c r="H19" i="9"/>
  <c r="F24" i="5"/>
  <c r="F70" i="5"/>
  <c r="F30" i="5"/>
  <c r="F63" i="5"/>
  <c r="F31" i="5"/>
  <c r="H33" i="5"/>
  <c r="F41" i="5"/>
  <c r="H67" i="9"/>
  <c r="H24" i="9"/>
  <c r="H56" i="9"/>
  <c r="H49" i="9"/>
  <c r="H43" i="9"/>
  <c r="H47" i="9"/>
  <c r="H14" i="9"/>
  <c r="H13" i="9"/>
  <c r="F13" i="9" s="1"/>
  <c r="H53" i="9"/>
  <c r="F53" i="9" s="1"/>
  <c r="H48" i="9"/>
  <c r="F48" i="9" s="1"/>
  <c r="H11" i="9"/>
  <c r="H60" i="9"/>
  <c r="F60" i="9" s="1"/>
  <c r="H18" i="9"/>
  <c r="H15" i="9"/>
  <c r="F15" i="9" s="1"/>
  <c r="L812" i="7"/>
  <c r="P812" i="7" s="1"/>
  <c r="H32" i="9"/>
  <c r="F32" i="9" s="1"/>
  <c r="H29" i="9"/>
  <c r="H28" i="9"/>
  <c r="H33" i="9"/>
  <c r="H25" i="9"/>
  <c r="H30" i="9"/>
  <c r="H26" i="9"/>
  <c r="H31" i="9"/>
  <c r="H27" i="9"/>
  <c r="I75" i="5"/>
  <c r="H75" i="5"/>
  <c r="H39" i="5"/>
  <c r="I25" i="5"/>
  <c r="F28" i="5"/>
  <c r="I56" i="5"/>
  <c r="I28" i="5"/>
  <c r="I51" i="5"/>
  <c r="H60" i="5"/>
  <c r="F71" i="5"/>
  <c r="F33" i="5"/>
  <c r="F72" i="5"/>
  <c r="F56" i="5"/>
  <c r="F25" i="5"/>
  <c r="I71" i="5"/>
  <c r="H41" i="9"/>
  <c r="F41" i="9" s="1"/>
  <c r="H45" i="9"/>
  <c r="H61" i="9"/>
  <c r="H39" i="9"/>
  <c r="H57" i="9"/>
  <c r="H9" i="9"/>
  <c r="H46" i="9"/>
  <c r="H62" i="9"/>
  <c r="H42" i="9"/>
  <c r="H55" i="9"/>
  <c r="H12" i="9"/>
  <c r="H40" i="9"/>
  <c r="H8" i="9"/>
  <c r="H10" i="9"/>
  <c r="H16" i="9"/>
  <c r="H44" i="9"/>
  <c r="H58" i="9"/>
  <c r="H17" i="9"/>
  <c r="F27" i="5"/>
  <c r="I27" i="5"/>
  <c r="I43" i="5"/>
  <c r="F43" i="5"/>
  <c r="H43" i="5"/>
  <c r="I45" i="5"/>
  <c r="H45" i="5"/>
  <c r="F45" i="5"/>
  <c r="I53" i="5"/>
  <c r="F53" i="5"/>
  <c r="H53" i="5"/>
  <c r="I73" i="5"/>
  <c r="F73" i="5"/>
  <c r="H73" i="5"/>
  <c r="H29" i="5"/>
  <c r="I29" i="5"/>
  <c r="F29" i="5"/>
  <c r="I52" i="5"/>
  <c r="F52" i="5"/>
  <c r="H52" i="5"/>
  <c r="F69" i="5"/>
  <c r="H69" i="5"/>
  <c r="I69" i="5"/>
  <c r="F38" i="5"/>
  <c r="H38" i="5"/>
  <c r="I38" i="5"/>
  <c r="I54" i="5"/>
  <c r="H54" i="5"/>
  <c r="F54" i="5"/>
  <c r="K42" i="5"/>
  <c r="N42" i="5" s="1"/>
  <c r="K47" i="5"/>
  <c r="N47" i="5" s="1"/>
  <c r="K44" i="5" l="1"/>
  <c r="N44" i="5" s="1"/>
  <c r="K12" i="5"/>
  <c r="N12" i="5" s="1"/>
  <c r="K59" i="5"/>
  <c r="N59" i="5" s="1"/>
  <c r="K32" i="5"/>
  <c r="N32" i="5" s="1"/>
  <c r="K11" i="5"/>
  <c r="N11" i="5" s="1"/>
  <c r="K23" i="5"/>
  <c r="N23" i="5" s="1"/>
  <c r="K39" i="5"/>
  <c r="N39" i="5" s="1"/>
  <c r="K9" i="5"/>
  <c r="N9" i="5" s="1"/>
  <c r="K72" i="5"/>
  <c r="N72" i="5" s="1"/>
  <c r="K68" i="5"/>
  <c r="N68" i="5" s="1"/>
  <c r="K60" i="5"/>
  <c r="N60" i="5" s="1"/>
  <c r="K74" i="5"/>
  <c r="N74" i="5" s="1"/>
  <c r="K58" i="5"/>
  <c r="N58" i="5" s="1"/>
  <c r="K63" i="5"/>
  <c r="N63" i="5" s="1"/>
  <c r="K24" i="5"/>
  <c r="N24" i="5" s="1"/>
  <c r="J59" i="9"/>
  <c r="K57" i="5"/>
  <c r="N57" i="5" s="1"/>
  <c r="K22" i="5"/>
  <c r="N22" i="5" s="1"/>
  <c r="G59" i="9"/>
  <c r="K76" i="5"/>
  <c r="N76" i="5" s="1"/>
  <c r="K46" i="5"/>
  <c r="N46" i="5" s="1"/>
  <c r="K51" i="5"/>
  <c r="N51" i="5" s="1"/>
  <c r="K31" i="5"/>
  <c r="N31" i="5" s="1"/>
  <c r="K71" i="5"/>
  <c r="N71" i="5" s="1"/>
  <c r="J63" i="9"/>
  <c r="I63" i="9"/>
  <c r="K62" i="5"/>
  <c r="N62" i="5" s="1"/>
  <c r="K41" i="5"/>
  <c r="N41" i="5" s="1"/>
  <c r="K30" i="5"/>
  <c r="N30" i="5" s="1"/>
  <c r="K86" i="5"/>
  <c r="N86" i="5" s="1"/>
  <c r="K83" i="5"/>
  <c r="N83" i="5" s="1"/>
  <c r="K82" i="5"/>
  <c r="N82" i="5" s="1"/>
  <c r="K81" i="5"/>
  <c r="N81" i="5" s="1"/>
  <c r="K80" i="5"/>
  <c r="N80" i="5" s="1"/>
  <c r="L54" i="9"/>
  <c r="O54" i="9" s="1"/>
  <c r="K10" i="5"/>
  <c r="N10" i="5" s="1"/>
  <c r="K26" i="5"/>
  <c r="N26" i="5" s="1"/>
  <c r="K70" i="5"/>
  <c r="N70" i="5" s="1"/>
  <c r="K67" i="5"/>
  <c r="N67" i="5" s="1"/>
  <c r="K40" i="5"/>
  <c r="N40" i="5" s="1"/>
  <c r="K55" i="5"/>
  <c r="N55" i="5" s="1"/>
  <c r="K84" i="5"/>
  <c r="N84" i="5" s="1"/>
  <c r="K87" i="5"/>
  <c r="N87" i="5" s="1"/>
  <c r="K88" i="5"/>
  <c r="N88" i="5" s="1"/>
  <c r="K85" i="5"/>
  <c r="N85" i="5" s="1"/>
  <c r="K8" i="5"/>
  <c r="N8" i="5" s="1"/>
  <c r="K16" i="5"/>
  <c r="N16" i="5" s="1"/>
  <c r="K75" i="5"/>
  <c r="N75" i="5" s="1"/>
  <c r="F17" i="9"/>
  <c r="F44" i="9"/>
  <c r="F10" i="9"/>
  <c r="F40" i="9"/>
  <c r="F55" i="9"/>
  <c r="F62" i="9"/>
  <c r="F9" i="9"/>
  <c r="F39" i="9"/>
  <c r="F45" i="9"/>
  <c r="F27" i="9"/>
  <c r="F30" i="9"/>
  <c r="F33" i="9"/>
  <c r="J32" i="9"/>
  <c r="I32" i="9"/>
  <c r="G32" i="9"/>
  <c r="J15" i="9"/>
  <c r="G15" i="9"/>
  <c r="I15" i="9"/>
  <c r="J60" i="9"/>
  <c r="G60" i="9"/>
  <c r="I60" i="9"/>
  <c r="I48" i="9"/>
  <c r="G48" i="9"/>
  <c r="J48" i="9"/>
  <c r="J13" i="9"/>
  <c r="G13" i="9"/>
  <c r="I13" i="9"/>
  <c r="F47" i="9"/>
  <c r="F49" i="9"/>
  <c r="F24" i="9"/>
  <c r="K33" i="5"/>
  <c r="N33" i="5" s="1"/>
  <c r="F19" i="9"/>
  <c r="I7" i="9"/>
  <c r="J7" i="9"/>
  <c r="G7" i="9"/>
  <c r="J75" i="9"/>
  <c r="I75" i="9"/>
  <c r="G75" i="9"/>
  <c r="J77" i="9"/>
  <c r="G77" i="9"/>
  <c r="I77" i="9"/>
  <c r="J69" i="9"/>
  <c r="I69" i="9"/>
  <c r="G69" i="9"/>
  <c r="I74" i="9"/>
  <c r="G74" i="9"/>
  <c r="J74" i="9"/>
  <c r="I70" i="9"/>
  <c r="G70" i="9"/>
  <c r="J70" i="9"/>
  <c r="F58" i="9"/>
  <c r="F16" i="9"/>
  <c r="F8" i="9"/>
  <c r="F12" i="9"/>
  <c r="F42" i="9"/>
  <c r="F46" i="9"/>
  <c r="F57" i="9"/>
  <c r="F61" i="9"/>
  <c r="J41" i="9"/>
  <c r="G41" i="9"/>
  <c r="I41" i="9"/>
  <c r="F31" i="9"/>
  <c r="F26" i="9"/>
  <c r="F25" i="9"/>
  <c r="F28" i="9"/>
  <c r="F29" i="9"/>
  <c r="F18" i="9"/>
  <c r="F11" i="9"/>
  <c r="J53" i="9"/>
  <c r="G53" i="9"/>
  <c r="I53" i="9"/>
  <c r="F14" i="9"/>
  <c r="F43" i="9"/>
  <c r="F56" i="9"/>
  <c r="F67" i="9"/>
  <c r="J38" i="9"/>
  <c r="G38" i="9"/>
  <c r="I38" i="9"/>
  <c r="K7" i="5"/>
  <c r="N7" i="5" s="1"/>
  <c r="J23" i="9"/>
  <c r="I23" i="9"/>
  <c r="G23" i="9"/>
  <c r="J71" i="9"/>
  <c r="I71" i="9"/>
  <c r="G71" i="9"/>
  <c r="J73" i="9"/>
  <c r="I73" i="9"/>
  <c r="G73" i="9"/>
  <c r="I76" i="9"/>
  <c r="G76" i="9"/>
  <c r="J76" i="9"/>
  <c r="I72" i="9"/>
  <c r="G72" i="9"/>
  <c r="J72" i="9"/>
  <c r="I68" i="9"/>
  <c r="G68" i="9"/>
  <c r="J68" i="9"/>
  <c r="K56" i="5"/>
  <c r="N56" i="5" s="1"/>
  <c r="K25" i="5"/>
  <c r="N25" i="5" s="1"/>
  <c r="K14" i="5"/>
  <c r="N14" i="5" s="1"/>
  <c r="K28" i="5"/>
  <c r="N28" i="5" s="1"/>
  <c r="K15" i="5"/>
  <c r="N15" i="5" s="1"/>
  <c r="K17" i="5"/>
  <c r="N17" i="5" s="1"/>
  <c r="K27" i="5"/>
  <c r="N27" i="5" s="1"/>
  <c r="K53" i="5"/>
  <c r="N53" i="5" s="1"/>
  <c r="K45" i="5"/>
  <c r="N45" i="5" s="1"/>
  <c r="K54" i="5"/>
  <c r="N54" i="5" s="1"/>
  <c r="K43" i="5"/>
  <c r="N43" i="5" s="1"/>
  <c r="K13" i="5"/>
  <c r="N13" i="5" s="1"/>
  <c r="K38" i="5"/>
  <c r="N38" i="5" s="1"/>
  <c r="K69" i="5"/>
  <c r="N69" i="5" s="1"/>
  <c r="K52" i="5"/>
  <c r="N52" i="5" s="1"/>
  <c r="K29" i="5"/>
  <c r="N29" i="5" s="1"/>
  <c r="K73" i="5"/>
  <c r="N73" i="5" s="1"/>
  <c r="I159" i="7"/>
  <c r="I352" i="7"/>
  <c r="I689" i="7"/>
  <c r="I687" i="7"/>
  <c r="I695" i="7"/>
  <c r="I829" i="7"/>
  <c r="I830" i="7"/>
  <c r="I831" i="7"/>
  <c r="I832" i="7"/>
  <c r="I696" i="7"/>
  <c r="I792" i="7"/>
  <c r="I828" i="7"/>
  <c r="I656" i="7"/>
  <c r="I660" i="7"/>
  <c r="I664" i="7"/>
  <c r="I686" i="7"/>
  <c r="I793" i="7"/>
  <c r="I794" i="7"/>
  <c r="I784" i="7"/>
  <c r="I783" i="7"/>
  <c r="I769" i="7"/>
  <c r="I770" i="7"/>
  <c r="I759" i="7"/>
  <c r="I760" i="7"/>
  <c r="I746" i="7"/>
  <c r="I745" i="7"/>
  <c r="I753" i="7"/>
  <c r="I659" i="7"/>
  <c r="I844" i="7"/>
  <c r="I845" i="7"/>
  <c r="I584" i="7"/>
  <c r="I573" i="7"/>
  <c r="I570" i="7"/>
  <c r="I578" i="7"/>
  <c r="I490" i="7"/>
  <c r="I556" i="7"/>
  <c r="I560" i="7"/>
  <c r="I565" i="7"/>
  <c r="I449" i="7"/>
  <c r="I462" i="7"/>
  <c r="I447" i="7"/>
  <c r="I468" i="7"/>
  <c r="I448" i="7"/>
  <c r="I460" i="7"/>
  <c r="I467" i="7"/>
  <c r="I450" i="7"/>
  <c r="I474" i="7"/>
  <c r="I391" i="7"/>
  <c r="I418" i="7"/>
  <c r="I422" i="7"/>
  <c r="I339" i="7"/>
  <c r="I343" i="7"/>
  <c r="I692" i="7"/>
  <c r="I775" i="7"/>
  <c r="I144" i="7"/>
  <c r="I693" i="7"/>
  <c r="I691" i="7"/>
  <c r="I834" i="7"/>
  <c r="I836" i="7"/>
  <c r="I795" i="7"/>
  <c r="I658" i="7"/>
  <c r="I788" i="7"/>
  <c r="I773" i="7"/>
  <c r="I763" i="7"/>
  <c r="I750" i="7"/>
  <c r="I655" i="7"/>
  <c r="I848" i="7"/>
  <c r="I595" i="7"/>
  <c r="I588" i="7"/>
  <c r="I574" i="7"/>
  <c r="I488" i="7"/>
  <c r="I558" i="7"/>
  <c r="I442" i="7"/>
  <c r="I466" i="7"/>
  <c r="I441" i="7"/>
  <c r="I456" i="7"/>
  <c r="I416" i="7"/>
  <c r="I694" i="7"/>
  <c r="I772" i="7"/>
  <c r="I761" i="7"/>
  <c r="I762" i="7"/>
  <c r="I748" i="7"/>
  <c r="I747" i="7"/>
  <c r="I657" i="7"/>
  <c r="I842" i="7"/>
  <c r="I843" i="7"/>
  <c r="I598" i="7"/>
  <c r="I597" i="7"/>
  <c r="I589" i="7"/>
  <c r="I571" i="7"/>
  <c r="I579" i="7"/>
  <c r="I576" i="7"/>
  <c r="I496" i="7"/>
  <c r="I497" i="7"/>
  <c r="I484" i="7"/>
  <c r="I485" i="7"/>
  <c r="I542" i="7"/>
  <c r="I550" i="7"/>
  <c r="I547" i="7"/>
  <c r="I561" i="7"/>
  <c r="I473" i="7"/>
  <c r="I383" i="7"/>
  <c r="I432" i="7"/>
  <c r="I417" i="7"/>
  <c r="I390" i="7"/>
  <c r="I384" i="7"/>
  <c r="I434" i="7"/>
  <c r="I333" i="7"/>
  <c r="I242" i="7"/>
  <c r="I240" i="7"/>
  <c r="I351" i="7"/>
  <c r="I862" i="7"/>
  <c r="I859" i="7"/>
  <c r="I126" i="7"/>
  <c r="I148" i="7"/>
  <c r="I125" i="7"/>
  <c r="I137" i="7"/>
  <c r="I141" i="7"/>
  <c r="I285" i="7"/>
  <c r="I170" i="7"/>
  <c r="I359" i="7"/>
  <c r="I364" i="7"/>
  <c r="I357" i="7"/>
  <c r="I371" i="7"/>
  <c r="I475" i="7"/>
  <c r="I15" i="7"/>
  <c r="I283" i="7"/>
  <c r="I272" i="7"/>
  <c r="I276" i="7"/>
  <c r="I313" i="7"/>
  <c r="I317" i="7"/>
  <c r="I298" i="7"/>
  <c r="I302" i="7"/>
  <c r="I306" i="7"/>
  <c r="I14" i="7"/>
  <c r="I20" i="7"/>
  <c r="I216" i="7"/>
  <c r="I220" i="7"/>
  <c r="I786" i="7"/>
  <c r="I785" i="7"/>
  <c r="I494" i="7"/>
  <c r="I495" i="7"/>
  <c r="I482" i="7"/>
  <c r="I483" i="7"/>
  <c r="I544" i="7"/>
  <c r="I543" i="7"/>
  <c r="I559" i="7"/>
  <c r="I469" i="7"/>
  <c r="I461" i="7"/>
  <c r="I471" i="7"/>
  <c r="I433" i="7"/>
  <c r="I381" i="7"/>
  <c r="I428" i="7"/>
  <c r="I401" i="7"/>
  <c r="I431" i="7"/>
  <c r="I378" i="7"/>
  <c r="I400" i="7"/>
  <c r="I345" i="7"/>
  <c r="I340" i="7"/>
  <c r="I332" i="7"/>
  <c r="I253" i="7"/>
  <c r="I243" i="7"/>
  <c r="I255" i="7"/>
  <c r="I245" i="7"/>
  <c r="I180" i="7"/>
  <c r="I856" i="7"/>
  <c r="I861" i="7"/>
  <c r="I132" i="7"/>
  <c r="I665" i="7"/>
  <c r="I835" i="7"/>
  <c r="I690" i="7"/>
  <c r="I654" i="7"/>
  <c r="I787" i="7"/>
  <c r="I764" i="7"/>
  <c r="I663" i="7"/>
  <c r="I587" i="7"/>
  <c r="I498" i="7"/>
  <c r="I455" i="7"/>
  <c r="I470" i="7"/>
  <c r="I392" i="7"/>
  <c r="I341" i="7"/>
  <c r="I757" i="7"/>
  <c r="I744" i="7"/>
  <c r="I751" i="7"/>
  <c r="I846" i="7"/>
  <c r="I593" i="7"/>
  <c r="I586" i="7"/>
  <c r="I572" i="7"/>
  <c r="I500" i="7"/>
  <c r="I481" i="7"/>
  <c r="I545" i="7"/>
  <c r="I566" i="7"/>
  <c r="I402" i="7"/>
  <c r="I421" i="7"/>
  <c r="I238" i="7"/>
  <c r="I244" i="7"/>
  <c r="I855" i="7"/>
  <c r="I130" i="7"/>
  <c r="I129" i="7"/>
  <c r="I139" i="7"/>
  <c r="I165" i="7"/>
  <c r="I194" i="7"/>
  <c r="I367" i="7"/>
  <c r="I13" i="7"/>
  <c r="I169" i="7"/>
  <c r="I311" i="7"/>
  <c r="I296" i="7"/>
  <c r="I304" i="7"/>
  <c r="I12" i="7"/>
  <c r="I214" i="7"/>
  <c r="I222" i="7"/>
  <c r="I782" i="7"/>
  <c r="I499" i="7"/>
  <c r="I487" i="7"/>
  <c r="I549" i="7"/>
  <c r="I552" i="7"/>
  <c r="I389" i="7"/>
  <c r="I377" i="7"/>
  <c r="I436" i="7"/>
  <c r="I435" i="7"/>
  <c r="I430" i="7"/>
  <c r="I344" i="7"/>
  <c r="I239" i="7"/>
  <c r="I241" i="7"/>
  <c r="I350" i="7"/>
  <c r="I124" i="7"/>
  <c r="I131" i="7"/>
  <c r="I140" i="7"/>
  <c r="I286" i="7"/>
  <c r="I277" i="7"/>
  <c r="I164" i="7"/>
  <c r="I316" i="7"/>
  <c r="I301" i="7"/>
  <c r="I41" i="7"/>
  <c r="I27" i="7"/>
  <c r="I62" i="7"/>
  <c r="I70" i="7"/>
  <c r="I87" i="7"/>
  <c r="I118" i="7"/>
  <c r="I233" i="7"/>
  <c r="I213" i="7"/>
  <c r="I221" i="7"/>
  <c r="I28" i="7"/>
  <c r="I65" i="7"/>
  <c r="I76" i="7"/>
  <c r="I90" i="7"/>
  <c r="I82" i="7"/>
  <c r="I227" i="7"/>
  <c r="I226" i="7"/>
  <c r="I11" i="7"/>
  <c r="I419" i="7"/>
  <c r="I329" i="7"/>
  <c r="I330" i="7"/>
  <c r="I342" i="7"/>
  <c r="I331" i="7"/>
  <c r="I328" i="7"/>
  <c r="I251" i="7"/>
  <c r="I354" i="7"/>
  <c r="I360" i="7"/>
  <c r="I370" i="7"/>
  <c r="I356" i="7"/>
  <c r="I369" i="7"/>
  <c r="I860" i="7"/>
  <c r="I865" i="7"/>
  <c r="I150" i="7"/>
  <c r="I151" i="7"/>
  <c r="I142" i="7"/>
  <c r="I271" i="7"/>
  <c r="I163" i="7"/>
  <c r="I168" i="7"/>
  <c r="I177" i="7"/>
  <c r="I310" i="7"/>
  <c r="I318" i="7"/>
  <c r="I303" i="7"/>
  <c r="I64" i="7"/>
  <c r="I75" i="7"/>
  <c r="I89" i="7"/>
  <c r="I81" i="7"/>
  <c r="I215" i="7"/>
  <c r="I26" i="7"/>
  <c r="I63" i="7"/>
  <c r="I74" i="7"/>
  <c r="I88" i="7"/>
  <c r="I119" i="7"/>
  <c r="I230" i="7"/>
  <c r="I173" i="7"/>
  <c r="I796" i="7"/>
  <c r="I774" i="7"/>
  <c r="I849" i="7"/>
  <c r="I577" i="7"/>
  <c r="I451" i="7"/>
  <c r="I771" i="7"/>
  <c r="I752" i="7"/>
  <c r="I847" i="7"/>
  <c r="I594" i="7"/>
  <c r="I575" i="7"/>
  <c r="I546" i="7"/>
  <c r="I379" i="7"/>
  <c r="I380" i="7"/>
  <c r="I246" i="7"/>
  <c r="I863" i="7"/>
  <c r="I149" i="7"/>
  <c r="I166" i="7"/>
  <c r="I355" i="7"/>
  <c r="I274" i="7"/>
  <c r="I315" i="7"/>
  <c r="I218" i="7"/>
  <c r="I781" i="7"/>
  <c r="I489" i="7"/>
  <c r="I548" i="7"/>
  <c r="I472" i="7"/>
  <c r="I385" i="7"/>
  <c r="I382" i="7"/>
  <c r="I324" i="7"/>
  <c r="I123" i="7"/>
  <c r="I282" i="7"/>
  <c r="I167" i="7"/>
  <c r="I179" i="7"/>
  <c r="I297" i="7"/>
  <c r="I66" i="7"/>
  <c r="I91" i="7"/>
  <c r="I228" i="7"/>
  <c r="I18" i="7"/>
  <c r="I61" i="7"/>
  <c r="I80" i="7"/>
  <c r="I229" i="7"/>
  <c r="I415" i="7"/>
  <c r="I325" i="7"/>
  <c r="I323" i="7"/>
  <c r="I250" i="7"/>
  <c r="I372" i="7"/>
  <c r="I366" i="7"/>
  <c r="I365" i="7"/>
  <c r="I857" i="7"/>
  <c r="I127" i="7"/>
  <c r="I284" i="7"/>
  <c r="I171" i="7"/>
  <c r="I181" i="7"/>
  <c r="I299" i="7"/>
  <c r="I25" i="7"/>
  <c r="I68" i="7"/>
  <c r="I219" i="7"/>
  <c r="I67" i="7"/>
  <c r="I92" i="7"/>
  <c r="I833" i="7"/>
  <c r="I662" i="7"/>
  <c r="I749" i="7"/>
  <c r="I443" i="7"/>
  <c r="I758" i="7"/>
  <c r="I580" i="7"/>
  <c r="I337" i="7"/>
  <c r="I152" i="7"/>
  <c r="I358" i="7"/>
  <c r="I17" i="7"/>
  <c r="I300" i="7"/>
  <c r="I486" i="7"/>
  <c r="I564" i="7"/>
  <c r="I254" i="7"/>
  <c r="I136" i="7"/>
  <c r="I172" i="7"/>
  <c r="I305" i="7"/>
  <c r="I77" i="7"/>
  <c r="I231" i="7"/>
  <c r="I24" i="7"/>
  <c r="I234" i="7"/>
  <c r="I338" i="7"/>
  <c r="I252" i="7"/>
  <c r="I368" i="7"/>
  <c r="I128" i="7"/>
  <c r="I275" i="7"/>
  <c r="I314" i="7"/>
  <c r="I60" i="7"/>
  <c r="I688" i="7"/>
  <c r="I780" i="7"/>
  <c r="I596" i="7"/>
  <c r="I563" i="7"/>
  <c r="I420" i="7"/>
  <c r="I661" i="7"/>
  <c r="I585" i="7"/>
  <c r="I480" i="7"/>
  <c r="I557" i="7"/>
  <c r="I393" i="7"/>
  <c r="I858" i="7"/>
  <c r="I143" i="7"/>
  <c r="I178" i="7"/>
  <c r="I16" i="7"/>
  <c r="I429" i="7"/>
  <c r="I326" i="7"/>
  <c r="I864" i="7"/>
  <c r="I273" i="7"/>
  <c r="I312" i="7"/>
  <c r="I217" i="7"/>
  <c r="I69" i="7"/>
  <c r="I423" i="7"/>
  <c r="I327" i="7"/>
  <c r="I353" i="7"/>
  <c r="I138" i="7"/>
  <c r="I19" i="7"/>
  <c r="I79" i="7"/>
  <c r="I232" i="7"/>
  <c r="I78" i="7"/>
  <c r="J159" i="7"/>
  <c r="J834" i="7"/>
  <c r="J836" i="7"/>
  <c r="J829" i="7"/>
  <c r="J794" i="7"/>
  <c r="J656" i="7"/>
  <c r="J660" i="7"/>
  <c r="J664" i="7"/>
  <c r="J489" i="7"/>
  <c r="J144" i="7"/>
  <c r="J795" i="7"/>
  <c r="J796" i="7"/>
  <c r="J784" i="7"/>
  <c r="J783" i="7"/>
  <c r="J771" i="7"/>
  <c r="J772" i="7"/>
  <c r="J761" i="7"/>
  <c r="J762" i="7"/>
  <c r="J748" i="7"/>
  <c r="J747" i="7"/>
  <c r="J657" i="7"/>
  <c r="J842" i="7"/>
  <c r="J843" i="7"/>
  <c r="J598" i="7"/>
  <c r="J597" i="7"/>
  <c r="J589" i="7"/>
  <c r="J571" i="7"/>
  <c r="J579" i="7"/>
  <c r="J576" i="7"/>
  <c r="J500" i="7"/>
  <c r="J490" i="7"/>
  <c r="J542" i="7"/>
  <c r="J550" i="7"/>
  <c r="J548" i="7"/>
  <c r="J462" i="7"/>
  <c r="J473" i="7"/>
  <c r="J461" i="7"/>
  <c r="J429" i="7"/>
  <c r="J401" i="7"/>
  <c r="J431" i="7"/>
  <c r="J339" i="7"/>
  <c r="J769" i="7"/>
  <c r="J770" i="7"/>
  <c r="J759" i="7"/>
  <c r="J760" i="7"/>
  <c r="J746" i="7"/>
  <c r="J745" i="7"/>
  <c r="J753" i="7"/>
  <c r="J659" i="7"/>
  <c r="J848" i="7"/>
  <c r="J849" i="7"/>
  <c r="J596" i="7"/>
  <c r="J595" i="7"/>
  <c r="J587" i="7"/>
  <c r="J588" i="7"/>
  <c r="J577" i="7"/>
  <c r="J574" i="7"/>
  <c r="J498" i="7"/>
  <c r="J495" i="7"/>
  <c r="J482" i="7"/>
  <c r="J483" i="7"/>
  <c r="J556" i="7"/>
  <c r="J565" i="7"/>
  <c r="J552" i="7"/>
  <c r="J561" i="7"/>
  <c r="J442" i="7"/>
  <c r="J447" i="7"/>
  <c r="J468" i="7"/>
  <c r="J467" i="7"/>
  <c r="J389" i="7"/>
  <c r="J379" i="7"/>
  <c r="J428" i="7"/>
  <c r="J393" i="7"/>
  <c r="J421" i="7"/>
  <c r="J384" i="7"/>
  <c r="J430" i="7"/>
  <c r="J418" i="7"/>
  <c r="J337" i="7"/>
  <c r="J323" i="7"/>
  <c r="J327" i="7"/>
  <c r="J242" i="7"/>
  <c r="J253" i="7"/>
  <c r="J243" i="7"/>
  <c r="J254" i="7"/>
  <c r="J244" i="7"/>
  <c r="J255" i="7"/>
  <c r="J245" i="7"/>
  <c r="J354" i="7"/>
  <c r="J360" i="7"/>
  <c r="J370" i="7"/>
  <c r="J356" i="7"/>
  <c r="J369" i="7"/>
  <c r="J858" i="7"/>
  <c r="J855" i="7"/>
  <c r="J863" i="7"/>
  <c r="J130" i="7"/>
  <c r="J152" i="7"/>
  <c r="J129" i="7"/>
  <c r="J149" i="7"/>
  <c r="J139" i="7"/>
  <c r="J143" i="7"/>
  <c r="J165" i="7"/>
  <c r="J166" i="7"/>
  <c r="J194" i="7"/>
  <c r="J15" i="7"/>
  <c r="J231" i="7"/>
  <c r="J283" i="7"/>
  <c r="J272" i="7"/>
  <c r="J276" i="7"/>
  <c r="J313" i="7"/>
  <c r="J317" i="7"/>
  <c r="J298" i="7"/>
  <c r="J302" i="7"/>
  <c r="J306" i="7"/>
  <c r="J12" i="7"/>
  <c r="J18" i="7"/>
  <c r="J227" i="7"/>
  <c r="J831" i="7"/>
  <c r="J786" i="7"/>
  <c r="J785" i="7"/>
  <c r="J480" i="7"/>
  <c r="J481" i="7"/>
  <c r="J558" i="7"/>
  <c r="J547" i="7"/>
  <c r="J564" i="7"/>
  <c r="J448" i="7"/>
  <c r="J456" i="7"/>
  <c r="J474" i="7"/>
  <c r="J665" i="7"/>
  <c r="J173" i="7"/>
  <c r="J832" i="7"/>
  <c r="J793" i="7"/>
  <c r="J828" i="7"/>
  <c r="J658" i="7"/>
  <c r="J792" i="7"/>
  <c r="J788" i="7"/>
  <c r="J775" i="7"/>
  <c r="J758" i="7"/>
  <c r="J752" i="7"/>
  <c r="J661" i="7"/>
  <c r="J847" i="7"/>
  <c r="J594" i="7"/>
  <c r="J585" i="7"/>
  <c r="J575" i="7"/>
  <c r="J580" i="7"/>
  <c r="J496" i="7"/>
  <c r="J488" i="7"/>
  <c r="J546" i="7"/>
  <c r="J455" i="7"/>
  <c r="J460" i="7"/>
  <c r="J341" i="7"/>
  <c r="J774" i="7"/>
  <c r="J764" i="7"/>
  <c r="J749" i="7"/>
  <c r="J663" i="7"/>
  <c r="J845" i="7"/>
  <c r="J573" i="7"/>
  <c r="J578" i="7"/>
  <c r="J499" i="7"/>
  <c r="J487" i="7"/>
  <c r="J549" i="7"/>
  <c r="J543" i="7"/>
  <c r="J566" i="7"/>
  <c r="J451" i="7"/>
  <c r="J443" i="7"/>
  <c r="J383" i="7"/>
  <c r="J417" i="7"/>
  <c r="J400" i="7"/>
  <c r="J422" i="7"/>
  <c r="J331" i="7"/>
  <c r="J246" i="7"/>
  <c r="J250" i="7"/>
  <c r="J251" i="7"/>
  <c r="J252" i="7"/>
  <c r="J372" i="7"/>
  <c r="J366" i="7"/>
  <c r="J365" i="7"/>
  <c r="J859" i="7"/>
  <c r="J148" i="7"/>
  <c r="J141" i="7"/>
  <c r="J13" i="7"/>
  <c r="J233" i="7"/>
  <c r="J274" i="7"/>
  <c r="J178" i="7"/>
  <c r="J315" i="7"/>
  <c r="J300" i="7"/>
  <c r="J14" i="7"/>
  <c r="J229" i="7"/>
  <c r="J781" i="7"/>
  <c r="J497" i="7"/>
  <c r="J485" i="7"/>
  <c r="J545" i="7"/>
  <c r="J559" i="7"/>
  <c r="J450" i="7"/>
  <c r="J381" i="7"/>
  <c r="J402" i="7"/>
  <c r="J390" i="7"/>
  <c r="J382" i="7"/>
  <c r="J434" i="7"/>
  <c r="J416" i="7"/>
  <c r="J325" i="7"/>
  <c r="J332" i="7"/>
  <c r="J180" i="7"/>
  <c r="J350" i="7"/>
  <c r="J355" i="7"/>
  <c r="J857" i="7"/>
  <c r="J124" i="7"/>
  <c r="J123" i="7"/>
  <c r="J136" i="7"/>
  <c r="J282" i="7"/>
  <c r="J273" i="7"/>
  <c r="J167" i="7"/>
  <c r="J172" i="7"/>
  <c r="J179" i="7"/>
  <c r="J312" i="7"/>
  <c r="J297" i="7"/>
  <c r="J305" i="7"/>
  <c r="J41" i="7"/>
  <c r="J27" i="7"/>
  <c r="J62" i="7"/>
  <c r="J70" i="7"/>
  <c r="J87" i="7"/>
  <c r="J118" i="7"/>
  <c r="J213" i="7"/>
  <c r="J221" i="7"/>
  <c r="J24" i="7"/>
  <c r="J61" i="7"/>
  <c r="J69" i="7"/>
  <c r="J80" i="7"/>
  <c r="J216" i="7"/>
  <c r="J415" i="7"/>
  <c r="J423" i="7"/>
  <c r="J345" i="7"/>
  <c r="J338" i="7"/>
  <c r="J342" i="7"/>
  <c r="J328" i="7"/>
  <c r="J358" i="7"/>
  <c r="J357" i="7"/>
  <c r="J856" i="7"/>
  <c r="J861" i="7"/>
  <c r="J150" i="7"/>
  <c r="J151" i="7"/>
  <c r="J142" i="7"/>
  <c r="J271" i="7"/>
  <c r="J163" i="7"/>
  <c r="J168" i="7"/>
  <c r="J177" i="7"/>
  <c r="J310" i="7"/>
  <c r="J318" i="7"/>
  <c r="J303" i="7"/>
  <c r="J25" i="7"/>
  <c r="J60" i="7"/>
  <c r="J68" i="7"/>
  <c r="J79" i="7"/>
  <c r="J228" i="7"/>
  <c r="J219" i="7"/>
  <c r="J16" i="7"/>
  <c r="J67" i="7"/>
  <c r="J78" i="7"/>
  <c r="J92" i="7"/>
  <c r="J226" i="7"/>
  <c r="J214" i="7"/>
  <c r="J222" i="7"/>
  <c r="J352" i="7"/>
  <c r="J654" i="7"/>
  <c r="J780" i="7"/>
  <c r="J757" i="7"/>
  <c r="J751" i="7"/>
  <c r="J593" i="7"/>
  <c r="J572" i="7"/>
  <c r="J544" i="7"/>
  <c r="J472" i="7"/>
  <c r="J433" i="7"/>
  <c r="J773" i="7"/>
  <c r="J750" i="7"/>
  <c r="J844" i="7"/>
  <c r="J584" i="7"/>
  <c r="J486" i="7"/>
  <c r="J557" i="7"/>
  <c r="J441" i="7"/>
  <c r="J391" i="7"/>
  <c r="J380" i="7"/>
  <c r="J329" i="7"/>
  <c r="J239" i="7"/>
  <c r="J241" i="7"/>
  <c r="J353" i="7"/>
  <c r="J862" i="7"/>
  <c r="J125" i="7"/>
  <c r="J285" i="7"/>
  <c r="J19" i="7"/>
  <c r="J169" i="7"/>
  <c r="J296" i="7"/>
  <c r="J20" i="7"/>
  <c r="J484" i="7"/>
  <c r="J449" i="7"/>
  <c r="J377" i="7"/>
  <c r="J432" i="7"/>
  <c r="J420" i="7"/>
  <c r="J326" i="7"/>
  <c r="J359" i="7"/>
  <c r="J860" i="7"/>
  <c r="J132" i="7"/>
  <c r="J140" i="7"/>
  <c r="J277" i="7"/>
  <c r="J316" i="7"/>
  <c r="J475" i="7"/>
  <c r="J17" i="7"/>
  <c r="J77" i="7"/>
  <c r="J232" i="7"/>
  <c r="J65" i="7"/>
  <c r="J90" i="7"/>
  <c r="J82" i="7"/>
  <c r="J220" i="7"/>
  <c r="J343" i="7"/>
  <c r="J340" i="7"/>
  <c r="J371" i="7"/>
  <c r="J128" i="7"/>
  <c r="J138" i="7"/>
  <c r="J275" i="7"/>
  <c r="J314" i="7"/>
  <c r="J64" i="7"/>
  <c r="J89" i="7"/>
  <c r="J81" i="7"/>
  <c r="J215" i="7"/>
  <c r="J63" i="7"/>
  <c r="J88" i="7"/>
  <c r="J119" i="7"/>
  <c r="J234" i="7"/>
  <c r="J830" i="7"/>
  <c r="J835" i="7"/>
  <c r="J662" i="7"/>
  <c r="J833" i="7"/>
  <c r="J787" i="7"/>
  <c r="J744" i="7"/>
  <c r="J846" i="7"/>
  <c r="J586" i="7"/>
  <c r="J494" i="7"/>
  <c r="J469" i="7"/>
  <c r="J471" i="7"/>
  <c r="J435" i="7"/>
  <c r="J763" i="7"/>
  <c r="J655" i="7"/>
  <c r="J570" i="7"/>
  <c r="J560" i="7"/>
  <c r="J466" i="7"/>
  <c r="J436" i="7"/>
  <c r="J238" i="7"/>
  <c r="J240" i="7"/>
  <c r="J351" i="7"/>
  <c r="J368" i="7"/>
  <c r="J126" i="7"/>
  <c r="J137" i="7"/>
  <c r="J170" i="7"/>
  <c r="J311" i="7"/>
  <c r="J304" i="7"/>
  <c r="J782" i="7"/>
  <c r="J563" i="7"/>
  <c r="J470" i="7"/>
  <c r="J385" i="7"/>
  <c r="J378" i="7"/>
  <c r="J392" i="7"/>
  <c r="J333" i="7"/>
  <c r="J324" i="7"/>
  <c r="J367" i="7"/>
  <c r="J865" i="7"/>
  <c r="J131" i="7"/>
  <c r="J286" i="7"/>
  <c r="J164" i="7"/>
  <c r="J301" i="7"/>
  <c r="J66" i="7"/>
  <c r="J91" i="7"/>
  <c r="J217" i="7"/>
  <c r="J28" i="7"/>
  <c r="J76" i="7"/>
  <c r="J230" i="7"/>
  <c r="J419" i="7"/>
  <c r="J330" i="7"/>
  <c r="J344" i="7"/>
  <c r="J364" i="7"/>
  <c r="J864" i="7"/>
  <c r="J127" i="7"/>
  <c r="J284" i="7"/>
  <c r="J171" i="7"/>
  <c r="J181" i="7"/>
  <c r="J299" i="7"/>
  <c r="J75" i="7"/>
  <c r="J26" i="7"/>
  <c r="J74" i="7"/>
  <c r="J218" i="7"/>
  <c r="J11" i="7"/>
  <c r="G144" i="7"/>
  <c r="G173" i="7"/>
  <c r="G692" i="7"/>
  <c r="G687" i="7"/>
  <c r="G694" i="7"/>
  <c r="G689" i="7"/>
  <c r="G785" i="7"/>
  <c r="G786" i="7"/>
  <c r="G828" i="7"/>
  <c r="G833" i="7"/>
  <c r="G835" i="7"/>
  <c r="G772" i="7"/>
  <c r="G771" i="7"/>
  <c r="G760" i="7"/>
  <c r="G759" i="7"/>
  <c r="G751" i="7"/>
  <c r="G752" i="7"/>
  <c r="G744" i="7"/>
  <c r="G661" i="7"/>
  <c r="G657" i="7"/>
  <c r="G843" i="7"/>
  <c r="G842" i="7"/>
  <c r="G490" i="7"/>
  <c r="G589" i="7"/>
  <c r="G579" i="7"/>
  <c r="G575" i="7"/>
  <c r="G571" i="7"/>
  <c r="G500" i="7"/>
  <c r="G485" i="7"/>
  <c r="G484" i="7"/>
  <c r="G393" i="7"/>
  <c r="G566" i="7"/>
  <c r="G552" i="7"/>
  <c r="G544" i="7"/>
  <c r="G546" i="7"/>
  <c r="G558" i="7"/>
  <c r="G461" i="7"/>
  <c r="G455" i="7"/>
  <c r="G470" i="7"/>
  <c r="G448" i="7"/>
  <c r="G379" i="7"/>
  <c r="G219" i="7"/>
  <c r="G240" i="7"/>
  <c r="G343" i="7"/>
  <c r="G419" i="7"/>
  <c r="G436" i="7"/>
  <c r="G433" i="7"/>
  <c r="G15" i="7"/>
  <c r="G420" i="7"/>
  <c r="G430" i="7"/>
  <c r="G382" i="7"/>
  <c r="G431" i="7"/>
  <c r="G423" i="7"/>
  <c r="G326" i="7"/>
  <c r="G20" i="7"/>
  <c r="G181" i="7"/>
  <c r="G171" i="7"/>
  <c r="G275" i="7"/>
  <c r="G284" i="7"/>
  <c r="G138" i="7"/>
  <c r="G127" i="7"/>
  <c r="G128" i="7"/>
  <c r="G180" i="7"/>
  <c r="G166" i="7"/>
  <c r="G143" i="7"/>
  <c r="G149" i="7"/>
  <c r="G152" i="7"/>
  <c r="G351" i="7"/>
  <c r="G241" i="7"/>
  <c r="G250" i="7"/>
  <c r="G246" i="7"/>
  <c r="G327" i="7"/>
  <c r="G342" i="7"/>
  <c r="G333" i="7"/>
  <c r="G216" i="7"/>
  <c r="G229" i="7"/>
  <c r="G233" i="7"/>
  <c r="G82" i="7"/>
  <c r="G90" i="7"/>
  <c r="G76" i="7"/>
  <c r="G65" i="7"/>
  <c r="G28" i="7"/>
  <c r="G304" i="7"/>
  <c r="G296" i="7"/>
  <c r="G311" i="7"/>
  <c r="G169" i="7"/>
  <c r="G79" i="7"/>
  <c r="G68" i="7"/>
  <c r="G60" i="7"/>
  <c r="G25" i="7"/>
  <c r="G305" i="7"/>
  <c r="G297" i="7"/>
  <c r="G312" i="7"/>
  <c r="G857" i="7"/>
  <c r="G863" i="7"/>
  <c r="G858" i="7"/>
  <c r="G367" i="7"/>
  <c r="G365" i="7"/>
  <c r="G366" i="7"/>
  <c r="G372" i="7"/>
  <c r="G665" i="7"/>
  <c r="G686" i="7"/>
  <c r="G783" i="7"/>
  <c r="G784" i="7"/>
  <c r="G832" i="7"/>
  <c r="G796" i="7"/>
  <c r="G795" i="7"/>
  <c r="G830" i="7"/>
  <c r="G770" i="7"/>
  <c r="G769" i="7"/>
  <c r="G758" i="7"/>
  <c r="G757" i="7"/>
  <c r="G749" i="7"/>
  <c r="G750" i="7"/>
  <c r="G664" i="7"/>
  <c r="G660" i="7"/>
  <c r="G656" i="7"/>
  <c r="G849" i="7"/>
  <c r="G848" i="7"/>
  <c r="G597" i="7"/>
  <c r="G598" i="7"/>
  <c r="G588" i="7"/>
  <c r="G587" i="7"/>
  <c r="G578" i="7"/>
  <c r="G574" i="7"/>
  <c r="G570" i="7"/>
  <c r="G499" i="7"/>
  <c r="G498" i="7"/>
  <c r="G483" i="7"/>
  <c r="G482" i="7"/>
  <c r="G565" i="7"/>
  <c r="G564" i="7"/>
  <c r="G547" i="7"/>
  <c r="G549" i="7"/>
  <c r="G542" i="7"/>
  <c r="G467" i="7"/>
  <c r="G472" i="7"/>
  <c r="G473" i="7"/>
  <c r="G449" i="7"/>
  <c r="G450" i="7"/>
  <c r="G441" i="7"/>
  <c r="G696" i="7"/>
  <c r="G159" i="7"/>
  <c r="G781" i="7"/>
  <c r="G782" i="7"/>
  <c r="G836" i="7"/>
  <c r="G794" i="7"/>
  <c r="G793" i="7"/>
  <c r="G834" i="7"/>
  <c r="G775" i="7"/>
  <c r="G764" i="7"/>
  <c r="G763" i="7"/>
  <c r="G747" i="7"/>
  <c r="G748" i="7"/>
  <c r="G663" i="7"/>
  <c r="G659" i="7"/>
  <c r="G655" i="7"/>
  <c r="G847" i="7"/>
  <c r="G846" i="7"/>
  <c r="G595" i="7"/>
  <c r="G596" i="7"/>
  <c r="G586" i="7"/>
  <c r="G585" i="7"/>
  <c r="G577" i="7"/>
  <c r="G573" i="7"/>
  <c r="G488" i="7"/>
  <c r="G497" i="7"/>
  <c r="G496" i="7"/>
  <c r="G481" i="7"/>
  <c r="G480" i="7"/>
  <c r="G560" i="7"/>
  <c r="G559" i="7"/>
  <c r="G543" i="7"/>
  <c r="G545" i="7"/>
  <c r="G561" i="7"/>
  <c r="G456" i="7"/>
  <c r="G469" i="7"/>
  <c r="G442" i="7"/>
  <c r="G443" i="7"/>
  <c r="G466" i="7"/>
  <c r="G451" i="7"/>
  <c r="G383" i="7"/>
  <c r="G330" i="7"/>
  <c r="G215" i="7"/>
  <c r="G421" i="7"/>
  <c r="G418" i="7"/>
  <c r="G244" i="7"/>
  <c r="G428" i="7"/>
  <c r="G337" i="7"/>
  <c r="G392" i="7"/>
  <c r="G400" i="7"/>
  <c r="G378" i="7"/>
  <c r="G401" i="7"/>
  <c r="G391" i="7"/>
  <c r="G218" i="7"/>
  <c r="G13" i="7"/>
  <c r="G177" i="7"/>
  <c r="G168" i="7"/>
  <c r="G163" i="7"/>
  <c r="G271" i="7"/>
  <c r="G142" i="7"/>
  <c r="G151" i="7"/>
  <c r="G150" i="7"/>
  <c r="G350" i="7"/>
  <c r="G194" i="7"/>
  <c r="G165" i="7"/>
  <c r="G139" i="7"/>
  <c r="G129" i="7"/>
  <c r="G130" i="7"/>
  <c r="G252" i="7"/>
  <c r="G251" i="7"/>
  <c r="G239" i="7"/>
  <c r="G238" i="7"/>
  <c r="G339" i="7"/>
  <c r="G338" i="7"/>
  <c r="G14" i="7"/>
  <c r="G230" i="7"/>
  <c r="G232" i="7"/>
  <c r="G19" i="7"/>
  <c r="G475" i="7"/>
  <c r="G80" i="7"/>
  <c r="G69" i="7"/>
  <c r="G61" i="7"/>
  <c r="G24" i="7"/>
  <c r="G16" i="7"/>
  <c r="G300" i="7"/>
  <c r="G315" i="7"/>
  <c r="G178" i="7"/>
  <c r="G274" i="7"/>
  <c r="G81" i="7"/>
  <c r="G89" i="7"/>
  <c r="G75" i="7"/>
  <c r="G64" i="7"/>
  <c r="G301" i="7"/>
  <c r="G316" i="7"/>
  <c r="G865" i="7"/>
  <c r="G860" i="7"/>
  <c r="G855" i="7"/>
  <c r="G355" i="7"/>
  <c r="G358" i="7"/>
  <c r="G368" i="7"/>
  <c r="G353" i="7"/>
  <c r="G352" i="7"/>
  <c r="G695" i="7"/>
  <c r="G787" i="7"/>
  <c r="G788" i="7"/>
  <c r="G780" i="7"/>
  <c r="G829" i="7"/>
  <c r="G792" i="7"/>
  <c r="G831" i="7"/>
  <c r="G774" i="7"/>
  <c r="G773" i="7"/>
  <c r="G762" i="7"/>
  <c r="G761" i="7"/>
  <c r="G753" i="7"/>
  <c r="G745" i="7"/>
  <c r="G746" i="7"/>
  <c r="G662" i="7"/>
  <c r="G658" i="7"/>
  <c r="G654" i="7"/>
  <c r="G845" i="7"/>
  <c r="G844" i="7"/>
  <c r="G593" i="7"/>
  <c r="G594" i="7"/>
  <c r="G584" i="7"/>
  <c r="G580" i="7"/>
  <c r="G576" i="7"/>
  <c r="G572" i="7"/>
  <c r="G489" i="7"/>
  <c r="G495" i="7"/>
  <c r="G494" i="7"/>
  <c r="G487" i="7"/>
  <c r="G486" i="7"/>
  <c r="G556" i="7"/>
  <c r="G557" i="7"/>
  <c r="G548" i="7"/>
  <c r="G550" i="7"/>
  <c r="G563" i="7"/>
  <c r="G460" i="7"/>
  <c r="G462" i="7"/>
  <c r="G474" i="7"/>
  <c r="G471" i="7"/>
  <c r="G468" i="7"/>
  <c r="G447" i="7"/>
  <c r="G385" i="7"/>
  <c r="G381" i="7"/>
  <c r="G377" i="7"/>
  <c r="G221" i="7"/>
  <c r="G217" i="7"/>
  <c r="G213" i="7"/>
  <c r="G345" i="7"/>
  <c r="G332" i="7"/>
  <c r="G422" i="7"/>
  <c r="G417" i="7"/>
  <c r="G331" i="7"/>
  <c r="G432" i="7"/>
  <c r="G402" i="7"/>
  <c r="G429" i="7"/>
  <c r="G389" i="7"/>
  <c r="G341" i="7"/>
  <c r="G416" i="7"/>
  <c r="G434" i="7"/>
  <c r="G384" i="7"/>
  <c r="G380" i="7"/>
  <c r="G435" i="7"/>
  <c r="G390" i="7"/>
  <c r="G415" i="7"/>
  <c r="G328" i="7"/>
  <c r="G222" i="7"/>
  <c r="G214" i="7"/>
  <c r="G12" i="7"/>
  <c r="G179" i="7"/>
  <c r="G172" i="7"/>
  <c r="G164" i="7"/>
  <c r="G167" i="7"/>
  <c r="G277" i="7"/>
  <c r="G273" i="7"/>
  <c r="G286" i="7"/>
  <c r="G282" i="7"/>
  <c r="G140" i="7"/>
  <c r="G136" i="7"/>
  <c r="G131" i="7"/>
  <c r="G123" i="7"/>
  <c r="G132" i="7"/>
  <c r="G124" i="7"/>
  <c r="G170" i="7"/>
  <c r="G285" i="7"/>
  <c r="G141" i="7"/>
  <c r="G137" i="7"/>
  <c r="G125" i="7"/>
  <c r="G148" i="7"/>
  <c r="G126" i="7"/>
  <c r="G245" i="7"/>
  <c r="G255" i="7"/>
  <c r="G254" i="7"/>
  <c r="G243" i="7"/>
  <c r="G253" i="7"/>
  <c r="G242" i="7"/>
  <c r="G324" i="7"/>
  <c r="G329" i="7"/>
  <c r="G344" i="7"/>
  <c r="G340" i="7"/>
  <c r="G325" i="7"/>
  <c r="G323" i="7"/>
  <c r="G220" i="7"/>
  <c r="G234" i="7"/>
  <c r="G226" i="7"/>
  <c r="G227" i="7"/>
  <c r="G228" i="7"/>
  <c r="G231" i="7"/>
  <c r="G17" i="7"/>
  <c r="G119" i="7"/>
  <c r="G92" i="7"/>
  <c r="G88" i="7"/>
  <c r="G78" i="7"/>
  <c r="G74" i="7"/>
  <c r="G67" i="7"/>
  <c r="G63" i="7"/>
  <c r="G26" i="7"/>
  <c r="G306" i="7"/>
  <c r="G302" i="7"/>
  <c r="G298" i="7"/>
  <c r="G317" i="7"/>
  <c r="G313" i="7"/>
  <c r="G276" i="7"/>
  <c r="G272" i="7"/>
  <c r="G283" i="7"/>
  <c r="G118" i="7"/>
  <c r="G91" i="7"/>
  <c r="G87" i="7"/>
  <c r="G77" i="7"/>
  <c r="G70" i="7"/>
  <c r="G66" i="7"/>
  <c r="G62" i="7"/>
  <c r="G27" i="7"/>
  <c r="G41" i="7"/>
  <c r="G303" i="7"/>
  <c r="G299" i="7"/>
  <c r="G318" i="7"/>
  <c r="G314" i="7"/>
  <c r="G310" i="7"/>
  <c r="G861" i="7"/>
  <c r="G864" i="7"/>
  <c r="G856" i="7"/>
  <c r="G859" i="7"/>
  <c r="G862" i="7"/>
  <c r="G18" i="7"/>
  <c r="G371" i="7"/>
  <c r="G357" i="7"/>
  <c r="G364" i="7"/>
  <c r="G359" i="7"/>
  <c r="G369" i="7"/>
  <c r="G356" i="7"/>
  <c r="G370" i="7"/>
  <c r="G360" i="7"/>
  <c r="G354" i="7"/>
  <c r="G693" i="7"/>
  <c r="G688" i="7"/>
  <c r="G11" i="7"/>
  <c r="G690" i="7"/>
  <c r="G691" i="7"/>
  <c r="L59" i="9" l="1"/>
  <c r="O59" i="9" s="1"/>
  <c r="L63" i="9"/>
  <c r="O63" i="9" s="1"/>
  <c r="L68" i="9"/>
  <c r="O68" i="9" s="1"/>
  <c r="L76" i="9"/>
  <c r="O76" i="9" s="1"/>
  <c r="L73" i="9"/>
  <c r="O73" i="9" s="1"/>
  <c r="L23" i="9"/>
  <c r="O23" i="9" s="1"/>
  <c r="L53" i="9"/>
  <c r="O53" i="9" s="1"/>
  <c r="L48" i="9"/>
  <c r="O48" i="9" s="1"/>
  <c r="L15" i="9"/>
  <c r="O15" i="9" s="1"/>
  <c r="L32" i="9"/>
  <c r="O32" i="9" s="1"/>
  <c r="L70" i="9"/>
  <c r="O70" i="9" s="1"/>
  <c r="L7" i="9"/>
  <c r="O7" i="9" s="1"/>
  <c r="L72" i="9"/>
  <c r="O72" i="9" s="1"/>
  <c r="L71" i="9"/>
  <c r="O71" i="9" s="1"/>
  <c r="L38" i="9"/>
  <c r="O38" i="9" s="1"/>
  <c r="I67" i="9"/>
  <c r="J67" i="9"/>
  <c r="G67" i="9"/>
  <c r="J56" i="9"/>
  <c r="G56" i="9"/>
  <c r="I56" i="9"/>
  <c r="J43" i="9"/>
  <c r="G43" i="9"/>
  <c r="I43" i="9"/>
  <c r="I14" i="9"/>
  <c r="J14" i="9"/>
  <c r="G14" i="9"/>
  <c r="L41" i="9"/>
  <c r="O41" i="9" s="1"/>
  <c r="I61" i="9"/>
  <c r="J61" i="9"/>
  <c r="G61" i="9"/>
  <c r="I57" i="9"/>
  <c r="J57" i="9"/>
  <c r="G57" i="9"/>
  <c r="I46" i="9"/>
  <c r="J46" i="9"/>
  <c r="G46" i="9"/>
  <c r="I42" i="9"/>
  <c r="J42" i="9"/>
  <c r="G42" i="9"/>
  <c r="I12" i="9"/>
  <c r="J12" i="9"/>
  <c r="G12" i="9"/>
  <c r="I8" i="9"/>
  <c r="J8" i="9"/>
  <c r="G8" i="9"/>
  <c r="I16" i="9"/>
  <c r="J16" i="9"/>
  <c r="G16" i="9"/>
  <c r="J58" i="9"/>
  <c r="G58" i="9"/>
  <c r="I58" i="9"/>
  <c r="L74" i="9"/>
  <c r="O74" i="9" s="1"/>
  <c r="L69" i="9"/>
  <c r="O69" i="9" s="1"/>
  <c r="L77" i="9"/>
  <c r="O77" i="9" s="1"/>
  <c r="L75" i="9"/>
  <c r="O75" i="9" s="1"/>
  <c r="J19" i="9"/>
  <c r="G19" i="9"/>
  <c r="I19" i="9"/>
  <c r="L13" i="9"/>
  <c r="O13" i="9" s="1"/>
  <c r="L60" i="9"/>
  <c r="O60" i="9" s="1"/>
  <c r="J33" i="9"/>
  <c r="I33" i="9"/>
  <c r="G33" i="9"/>
  <c r="I30" i="9"/>
  <c r="G30" i="9"/>
  <c r="J30" i="9"/>
  <c r="J27" i="9"/>
  <c r="I27" i="9"/>
  <c r="G27" i="9"/>
  <c r="J45" i="9"/>
  <c r="G45" i="9"/>
  <c r="I45" i="9"/>
  <c r="J39" i="9"/>
  <c r="G39" i="9"/>
  <c r="I39" i="9"/>
  <c r="J9" i="9"/>
  <c r="G9" i="9"/>
  <c r="I9" i="9"/>
  <c r="J62" i="9"/>
  <c r="G62" i="9"/>
  <c r="I62" i="9"/>
  <c r="I55" i="9"/>
  <c r="G55" i="9"/>
  <c r="J55" i="9"/>
  <c r="I40" i="9"/>
  <c r="G40" i="9"/>
  <c r="J40" i="9"/>
  <c r="I10" i="9"/>
  <c r="J10" i="9"/>
  <c r="G10" i="9"/>
  <c r="I44" i="9"/>
  <c r="G44" i="9"/>
  <c r="J44" i="9"/>
  <c r="J17" i="9"/>
  <c r="G17" i="9"/>
  <c r="I17" i="9"/>
  <c r="J11" i="9"/>
  <c r="G11" i="9"/>
  <c r="I11" i="9"/>
  <c r="I18" i="9"/>
  <c r="J18" i="9"/>
  <c r="G18" i="9"/>
  <c r="J29" i="9"/>
  <c r="I29" i="9"/>
  <c r="G29" i="9"/>
  <c r="J28" i="9"/>
  <c r="I28" i="9"/>
  <c r="G28" i="9"/>
  <c r="J25" i="9"/>
  <c r="I25" i="9"/>
  <c r="G25" i="9"/>
  <c r="I26" i="9"/>
  <c r="G26" i="9"/>
  <c r="J26" i="9"/>
  <c r="J31" i="9"/>
  <c r="I31" i="9"/>
  <c r="G31" i="9"/>
  <c r="J24" i="9"/>
  <c r="I24" i="9"/>
  <c r="G24" i="9"/>
  <c r="J49" i="9"/>
  <c r="G49" i="9"/>
  <c r="I49" i="9"/>
  <c r="J47" i="9"/>
  <c r="G47" i="9"/>
  <c r="I47" i="9"/>
  <c r="L149" i="7"/>
  <c r="P149" i="7" s="1"/>
  <c r="L311" i="7"/>
  <c r="P311" i="7" s="1"/>
  <c r="L28" i="7"/>
  <c r="P28" i="7" s="1"/>
  <c r="L327" i="7"/>
  <c r="P327" i="7" s="1"/>
  <c r="L431" i="7"/>
  <c r="P431" i="7" s="1"/>
  <c r="L860" i="7"/>
  <c r="P860" i="7" s="1"/>
  <c r="L64" i="7"/>
  <c r="P64" i="7" s="1"/>
  <c r="L81" i="7"/>
  <c r="P81" i="7" s="1"/>
  <c r="L328" i="7"/>
  <c r="P328" i="7" s="1"/>
  <c r="L221" i="7"/>
  <c r="P221" i="7" s="1"/>
  <c r="L570" i="7"/>
  <c r="P570" i="7" s="1"/>
  <c r="L589" i="7"/>
  <c r="P589" i="7" s="1"/>
  <c r="L772" i="7"/>
  <c r="P772" i="7" s="1"/>
  <c r="L435" i="7"/>
  <c r="P435" i="7" s="1"/>
  <c r="L550" i="7"/>
  <c r="P550" i="7" s="1"/>
  <c r="L762" i="7"/>
  <c r="P762" i="7" s="1"/>
  <c r="L792" i="7"/>
  <c r="P792" i="7" s="1"/>
  <c r="L274" i="7"/>
  <c r="P274" i="7" s="1"/>
  <c r="L544" i="7"/>
  <c r="P544" i="7" s="1"/>
  <c r="L326" i="7"/>
  <c r="P326" i="7" s="1"/>
  <c r="L744" i="7"/>
  <c r="P744" i="7" s="1"/>
  <c r="L77" i="7"/>
  <c r="P77" i="7" s="1"/>
  <c r="L296" i="7"/>
  <c r="P296" i="7" s="1"/>
  <c r="L65" i="7"/>
  <c r="P65" i="7" s="1"/>
  <c r="L82" i="7"/>
  <c r="P82" i="7" s="1"/>
  <c r="L546" i="7"/>
  <c r="P546" i="7" s="1"/>
  <c r="L74" i="7"/>
  <c r="P74" i="7" s="1"/>
  <c r="L126" i="7"/>
  <c r="P126" i="7" s="1"/>
  <c r="L285" i="7"/>
  <c r="P285" i="7" s="1"/>
  <c r="L170" i="7"/>
  <c r="P170" i="7" s="1"/>
  <c r="L140" i="7"/>
  <c r="P140" i="7" s="1"/>
  <c r="L726" i="7"/>
  <c r="P726" i="7" s="1"/>
  <c r="L725" i="7"/>
  <c r="P725" i="7" s="1"/>
  <c r="L727" i="7"/>
  <c r="P727" i="7" s="1"/>
  <c r="L715" i="7"/>
  <c r="P715" i="7" s="1"/>
  <c r="L719" i="7"/>
  <c r="P719" i="7" s="1"/>
  <c r="L723" i="7"/>
  <c r="P723" i="7" s="1"/>
  <c r="L716" i="7"/>
  <c r="P716" i="7" s="1"/>
  <c r="L720" i="7"/>
  <c r="P720" i="7" s="1"/>
  <c r="L724" i="7"/>
  <c r="P724" i="7" s="1"/>
  <c r="L717" i="7"/>
  <c r="P717" i="7" s="1"/>
  <c r="L721" i="7"/>
  <c r="P721" i="7" s="1"/>
  <c r="L714" i="7"/>
  <c r="P714" i="7" s="1"/>
  <c r="L718" i="7"/>
  <c r="P718" i="7" s="1"/>
  <c r="L722" i="7"/>
  <c r="P722" i="7" s="1"/>
  <c r="L702" i="7"/>
  <c r="P702" i="7" s="1"/>
  <c r="L706" i="7"/>
  <c r="P706" i="7" s="1"/>
  <c r="L710" i="7"/>
  <c r="P710" i="7" s="1"/>
  <c r="L703" i="7"/>
  <c r="P703" i="7" s="1"/>
  <c r="L707" i="7"/>
  <c r="P707" i="7" s="1"/>
  <c r="L700" i="7"/>
  <c r="P700" i="7" s="1"/>
  <c r="L704" i="7"/>
  <c r="P704" i="7" s="1"/>
  <c r="L708" i="7"/>
  <c r="P708" i="7" s="1"/>
  <c r="L701" i="7"/>
  <c r="P701" i="7" s="1"/>
  <c r="L705" i="7"/>
  <c r="P705" i="7" s="1"/>
  <c r="L709" i="7"/>
  <c r="P709" i="7" s="1"/>
  <c r="L670" i="7"/>
  <c r="P670" i="7" s="1"/>
  <c r="L674" i="7"/>
  <c r="P674" i="7" s="1"/>
  <c r="L678" i="7"/>
  <c r="P678" i="7" s="1"/>
  <c r="L671" i="7"/>
  <c r="P671" i="7" s="1"/>
  <c r="L675" i="7"/>
  <c r="P675" i="7" s="1"/>
  <c r="L672" i="7"/>
  <c r="P672" i="7" s="1"/>
  <c r="L676" i="7"/>
  <c r="P676" i="7" s="1"/>
  <c r="L669" i="7"/>
  <c r="P669" i="7" s="1"/>
  <c r="L673" i="7"/>
  <c r="P673" i="7" s="1"/>
  <c r="L677" i="7"/>
  <c r="P677" i="7" s="1"/>
  <c r="L862" i="7"/>
  <c r="P862" i="7" s="1"/>
  <c r="L861" i="7"/>
  <c r="P861" i="7" s="1"/>
  <c r="L220" i="7"/>
  <c r="P220" i="7" s="1"/>
  <c r="L344" i="7"/>
  <c r="P344" i="7" s="1"/>
  <c r="L253" i="7"/>
  <c r="P253" i="7" s="1"/>
  <c r="L565" i="7"/>
  <c r="P565" i="7" s="1"/>
  <c r="L588" i="7"/>
  <c r="P588" i="7" s="1"/>
  <c r="L597" i="7"/>
  <c r="P597" i="7" s="1"/>
  <c r="L366" i="7"/>
  <c r="P366" i="7" s="1"/>
  <c r="L857" i="7"/>
  <c r="P857" i="7" s="1"/>
  <c r="L297" i="7"/>
  <c r="P297" i="7" s="1"/>
  <c r="L25" i="7"/>
  <c r="P25" i="7" s="1"/>
  <c r="L420" i="7"/>
  <c r="P420" i="7" s="1"/>
  <c r="L571" i="7"/>
  <c r="P571" i="7" s="1"/>
  <c r="L490" i="7"/>
  <c r="P490" i="7" s="1"/>
  <c r="L771" i="7"/>
  <c r="P771" i="7" s="1"/>
  <c r="L228" i="7"/>
  <c r="P228" i="7" s="1"/>
  <c r="L91" i="7"/>
  <c r="P91" i="7" s="1"/>
  <c r="L283" i="7"/>
  <c r="P283" i="7" s="1"/>
  <c r="L317" i="7"/>
  <c r="P317" i="7" s="1"/>
  <c r="L26" i="7"/>
  <c r="P26" i="7" s="1"/>
  <c r="L63" i="7"/>
  <c r="P63" i="7" s="1"/>
  <c r="L449" i="7"/>
  <c r="P449" i="7" s="1"/>
  <c r="L467" i="7"/>
  <c r="P467" i="7" s="1"/>
  <c r="L549" i="7"/>
  <c r="P549" i="7" s="1"/>
  <c r="L830" i="7"/>
  <c r="P830" i="7" s="1"/>
  <c r="L367" i="7"/>
  <c r="P367" i="7" s="1"/>
  <c r="L68" i="7"/>
  <c r="P68" i="7" s="1"/>
  <c r="L233" i="7"/>
  <c r="P233" i="7" s="1"/>
  <c r="L342" i="7"/>
  <c r="P342" i="7" s="1"/>
  <c r="L127" i="7"/>
  <c r="P127" i="7" s="1"/>
  <c r="L171" i="7"/>
  <c r="P171" i="7" s="1"/>
  <c r="L20" i="7"/>
  <c r="P20" i="7" s="1"/>
  <c r="L240" i="7"/>
  <c r="P240" i="7" s="1"/>
  <c r="L11" i="7"/>
  <c r="P11" i="7" s="1"/>
  <c r="L360" i="7"/>
  <c r="P360" i="7" s="1"/>
  <c r="L356" i="7"/>
  <c r="P356" i="7" s="1"/>
  <c r="L359" i="7"/>
  <c r="P359" i="7" s="1"/>
  <c r="L357" i="7"/>
  <c r="P357" i="7" s="1"/>
  <c r="L856" i="7"/>
  <c r="P856" i="7" s="1"/>
  <c r="L314" i="7"/>
  <c r="P314" i="7" s="1"/>
  <c r="L299" i="7"/>
  <c r="P299" i="7" s="1"/>
  <c r="L41" i="7"/>
  <c r="P41" i="7" s="1"/>
  <c r="L62" i="7"/>
  <c r="P62" i="7" s="1"/>
  <c r="L78" i="7"/>
  <c r="P78" i="7" s="1"/>
  <c r="L92" i="7"/>
  <c r="P92" i="7" s="1"/>
  <c r="L17" i="7"/>
  <c r="P17" i="7" s="1"/>
  <c r="L226" i="7"/>
  <c r="P226" i="7" s="1"/>
  <c r="L325" i="7"/>
  <c r="P325" i="7" s="1"/>
  <c r="L276" i="7"/>
  <c r="P276" i="7" s="1"/>
  <c r="L354" i="7"/>
  <c r="P354" i="7" s="1"/>
  <c r="L370" i="7"/>
  <c r="P370" i="7" s="1"/>
  <c r="L369" i="7"/>
  <c r="P369" i="7" s="1"/>
  <c r="L364" i="7"/>
  <c r="P364" i="7" s="1"/>
  <c r="L859" i="7"/>
  <c r="P859" i="7" s="1"/>
  <c r="L87" i="7"/>
  <c r="P87" i="7" s="1"/>
  <c r="L118" i="7"/>
  <c r="P118" i="7" s="1"/>
  <c r="L272" i="7"/>
  <c r="P272" i="7" s="1"/>
  <c r="L313" i="7"/>
  <c r="P313" i="7" s="1"/>
  <c r="L298" i="7"/>
  <c r="P298" i="7" s="1"/>
  <c r="L67" i="7"/>
  <c r="P67" i="7" s="1"/>
  <c r="L76" i="7"/>
  <c r="P76" i="7" s="1"/>
  <c r="L229" i="7"/>
  <c r="P229" i="7" s="1"/>
  <c r="L333" i="7"/>
  <c r="P333" i="7" s="1"/>
  <c r="L250" i="7"/>
  <c r="P250" i="7" s="1"/>
  <c r="L351" i="7"/>
  <c r="P351" i="7" s="1"/>
  <c r="L166" i="7"/>
  <c r="P166" i="7" s="1"/>
  <c r="L128" i="7"/>
  <c r="P128" i="7" s="1"/>
  <c r="L138" i="7"/>
  <c r="P138" i="7" s="1"/>
  <c r="L275" i="7"/>
  <c r="P275" i="7" s="1"/>
  <c r="L430" i="7"/>
  <c r="P430" i="7" s="1"/>
  <c r="L15" i="7"/>
  <c r="P15" i="7" s="1"/>
  <c r="L436" i="7"/>
  <c r="P436" i="7" s="1"/>
  <c r="L343" i="7"/>
  <c r="P343" i="7" s="1"/>
  <c r="L219" i="7"/>
  <c r="P219" i="7" s="1"/>
  <c r="L379" i="7"/>
  <c r="P379" i="7" s="1"/>
  <c r="L66" i="7"/>
  <c r="P66" i="7" s="1"/>
  <c r="L70" i="7"/>
  <c r="P70" i="7" s="1"/>
  <c r="L496" i="7"/>
  <c r="P496" i="7" s="1"/>
  <c r="L480" i="7"/>
  <c r="P480" i="7" s="1"/>
  <c r="L318" i="7"/>
  <c r="P318" i="7" s="1"/>
  <c r="L306" i="7"/>
  <c r="P306" i="7" s="1"/>
  <c r="L304" i="7"/>
  <c r="P304" i="7" s="1"/>
  <c r="L302" i="7"/>
  <c r="P302" i="7" s="1"/>
  <c r="L371" i="7"/>
  <c r="P371" i="7" s="1"/>
  <c r="L18" i="7"/>
  <c r="P18" i="7" s="1"/>
  <c r="L864" i="7"/>
  <c r="P864" i="7" s="1"/>
  <c r="L310" i="7"/>
  <c r="P310" i="7" s="1"/>
  <c r="L303" i="7"/>
  <c r="P303" i="7" s="1"/>
  <c r="L355" i="7"/>
  <c r="P355" i="7" s="1"/>
  <c r="L238" i="7"/>
  <c r="P238" i="7" s="1"/>
  <c r="L391" i="7"/>
  <c r="P391" i="7" s="1"/>
  <c r="L421" i="7"/>
  <c r="P421" i="7" s="1"/>
  <c r="L442" i="7"/>
  <c r="P442" i="7" s="1"/>
  <c r="L456" i="7"/>
  <c r="P456" i="7" s="1"/>
  <c r="L560" i="7"/>
  <c r="P560" i="7" s="1"/>
  <c r="L655" i="7"/>
  <c r="P655" i="7" s="1"/>
  <c r="L663" i="7"/>
  <c r="P663" i="7" s="1"/>
  <c r="L747" i="7"/>
  <c r="P747" i="7" s="1"/>
  <c r="L441" i="7"/>
  <c r="P441" i="7" s="1"/>
  <c r="L564" i="7"/>
  <c r="P564" i="7" s="1"/>
  <c r="L482" i="7"/>
  <c r="P482" i="7" s="1"/>
  <c r="L498" i="7"/>
  <c r="P498" i="7" s="1"/>
  <c r="L578" i="7"/>
  <c r="P578" i="7" s="1"/>
  <c r="L849" i="7"/>
  <c r="P849" i="7" s="1"/>
  <c r="L660" i="7"/>
  <c r="P660" i="7" s="1"/>
  <c r="L750" i="7"/>
  <c r="P750" i="7" s="1"/>
  <c r="L757" i="7"/>
  <c r="P757" i="7" s="1"/>
  <c r="L769" i="7"/>
  <c r="P769" i="7" s="1"/>
  <c r="L796" i="7"/>
  <c r="P796" i="7" s="1"/>
  <c r="L832" i="7"/>
  <c r="P832" i="7" s="1"/>
  <c r="L783" i="7"/>
  <c r="P783" i="7" s="1"/>
  <c r="L665" i="7"/>
  <c r="P665" i="7" s="1"/>
  <c r="L858" i="7"/>
  <c r="P858" i="7" s="1"/>
  <c r="L169" i="7"/>
  <c r="P169" i="7" s="1"/>
  <c r="L27" i="7"/>
  <c r="P27" i="7" s="1"/>
  <c r="L88" i="7"/>
  <c r="P88" i="7" s="1"/>
  <c r="L340" i="7"/>
  <c r="P340" i="7" s="1"/>
  <c r="L329" i="7"/>
  <c r="P329" i="7" s="1"/>
  <c r="L255" i="7"/>
  <c r="P255" i="7" s="1"/>
  <c r="L124" i="7"/>
  <c r="P124" i="7" s="1"/>
  <c r="L136" i="7"/>
  <c r="P136" i="7" s="1"/>
  <c r="L273" i="7"/>
  <c r="P273" i="7" s="1"/>
  <c r="L341" i="7"/>
  <c r="P341" i="7" s="1"/>
  <c r="L417" i="7"/>
  <c r="P417" i="7" s="1"/>
  <c r="L377" i="7"/>
  <c r="P377" i="7" s="1"/>
  <c r="L471" i="7"/>
  <c r="P471" i="7" s="1"/>
  <c r="L563" i="7"/>
  <c r="P563" i="7" s="1"/>
  <c r="L594" i="7"/>
  <c r="P594" i="7" s="1"/>
  <c r="L61" i="7"/>
  <c r="P61" i="7" s="1"/>
  <c r="L338" i="7"/>
  <c r="P338" i="7" s="1"/>
  <c r="L428" i="7"/>
  <c r="P428" i="7" s="1"/>
  <c r="L543" i="7"/>
  <c r="P543" i="7" s="1"/>
  <c r="L834" i="7"/>
  <c r="P834" i="7" s="1"/>
  <c r="L781" i="7"/>
  <c r="P781" i="7" s="1"/>
  <c r="L472" i="7"/>
  <c r="P472" i="7" s="1"/>
  <c r="L587" i="7"/>
  <c r="P587" i="7" s="1"/>
  <c r="L598" i="7"/>
  <c r="P598" i="7" s="1"/>
  <c r="L372" i="7"/>
  <c r="P372" i="7" s="1"/>
  <c r="L365" i="7"/>
  <c r="P365" i="7" s="1"/>
  <c r="L863" i="7"/>
  <c r="P863" i="7" s="1"/>
  <c r="L312" i="7"/>
  <c r="P312" i="7" s="1"/>
  <c r="L305" i="7"/>
  <c r="P305" i="7" s="1"/>
  <c r="L60" i="7"/>
  <c r="P60" i="7" s="1"/>
  <c r="L79" i="7"/>
  <c r="P79" i="7" s="1"/>
  <c r="L90" i="7"/>
  <c r="P90" i="7" s="1"/>
  <c r="L216" i="7"/>
  <c r="P216" i="7" s="1"/>
  <c r="L246" i="7"/>
  <c r="P246" i="7" s="1"/>
  <c r="L241" i="7"/>
  <c r="P241" i="7" s="1"/>
  <c r="L152" i="7"/>
  <c r="P152" i="7" s="1"/>
  <c r="L143" i="7"/>
  <c r="P143" i="7" s="1"/>
  <c r="L180" i="7"/>
  <c r="P180" i="7" s="1"/>
  <c r="L284" i="7"/>
  <c r="P284" i="7" s="1"/>
  <c r="L181" i="7"/>
  <c r="P181" i="7" s="1"/>
  <c r="L423" i="7"/>
  <c r="P423" i="7" s="1"/>
  <c r="L382" i="7"/>
  <c r="P382" i="7" s="1"/>
  <c r="L433" i="7"/>
  <c r="P433" i="7" s="1"/>
  <c r="L419" i="7"/>
  <c r="P419" i="7" s="1"/>
  <c r="L448" i="7"/>
  <c r="P448" i="7" s="1"/>
  <c r="L455" i="7"/>
  <c r="P455" i="7" s="1"/>
  <c r="L558" i="7"/>
  <c r="P558" i="7" s="1"/>
  <c r="L566" i="7"/>
  <c r="P566" i="7" s="1"/>
  <c r="L484" i="7"/>
  <c r="P484" i="7" s="1"/>
  <c r="L500" i="7"/>
  <c r="P500" i="7" s="1"/>
  <c r="L579" i="7"/>
  <c r="P579" i="7" s="1"/>
  <c r="L842" i="7"/>
  <c r="P842" i="7" s="1"/>
  <c r="L661" i="7"/>
  <c r="P661" i="7" s="1"/>
  <c r="L752" i="7"/>
  <c r="P752" i="7" s="1"/>
  <c r="L759" i="7"/>
  <c r="P759" i="7" s="1"/>
  <c r="L835" i="7"/>
  <c r="P835" i="7" s="1"/>
  <c r="L828" i="7"/>
  <c r="P828" i="7" s="1"/>
  <c r="L785" i="7"/>
  <c r="P785" i="7" s="1"/>
  <c r="L173" i="7"/>
  <c r="P173" i="7" s="1"/>
  <c r="L230" i="7"/>
  <c r="P230" i="7" s="1"/>
  <c r="L368" i="7"/>
  <c r="P368" i="7" s="1"/>
  <c r="L215" i="7"/>
  <c r="P215" i="7" s="1"/>
  <c r="L352" i="7"/>
  <c r="P352" i="7" s="1"/>
  <c r="L177" i="7"/>
  <c r="P177" i="7" s="1"/>
  <c r="L163" i="7"/>
  <c r="P163" i="7" s="1"/>
  <c r="L142" i="7"/>
  <c r="P142" i="7" s="1"/>
  <c r="L150" i="7"/>
  <c r="P150" i="7" s="1"/>
  <c r="L178" i="7"/>
  <c r="P178" i="7" s="1"/>
  <c r="L400" i="7"/>
  <c r="P400" i="7" s="1"/>
  <c r="L481" i="7"/>
  <c r="P481" i="7" s="1"/>
  <c r="L165" i="7"/>
  <c r="P165" i="7" s="1"/>
  <c r="L129" i="7"/>
  <c r="P129" i="7" s="1"/>
  <c r="L855" i="7"/>
  <c r="P855" i="7" s="1"/>
  <c r="L418" i="7"/>
  <c r="P418" i="7" s="1"/>
  <c r="L561" i="7"/>
  <c r="P561" i="7" s="1"/>
  <c r="L339" i="7"/>
  <c r="P339" i="7" s="1"/>
  <c r="L16" i="7"/>
  <c r="P16" i="7" s="1"/>
  <c r="L337" i="7"/>
  <c r="P337" i="7" s="1"/>
  <c r="L218" i="7"/>
  <c r="P218" i="7" s="1"/>
  <c r="L315" i="7"/>
  <c r="P315" i="7" s="1"/>
  <c r="L451" i="7"/>
  <c r="P451" i="7" s="1"/>
  <c r="L168" i="7"/>
  <c r="P168" i="7" s="1"/>
  <c r="L271" i="7"/>
  <c r="P271" i="7" s="1"/>
  <c r="L151" i="7"/>
  <c r="P151" i="7" s="1"/>
  <c r="L865" i="7"/>
  <c r="P865" i="7" s="1"/>
  <c r="L251" i="7"/>
  <c r="P251" i="7" s="1"/>
  <c r="L13" i="7"/>
  <c r="P13" i="7" s="1"/>
  <c r="L559" i="7"/>
  <c r="P559" i="7" s="1"/>
  <c r="L475" i="7"/>
  <c r="P475" i="7" s="1"/>
  <c r="L497" i="7"/>
  <c r="P497" i="7" s="1"/>
  <c r="L89" i="7"/>
  <c r="P89" i="7" s="1"/>
  <c r="L469" i="7"/>
  <c r="P469" i="7" s="1"/>
  <c r="L316" i="7"/>
  <c r="P316" i="7" s="1"/>
  <c r="L383" i="7"/>
  <c r="P383" i="7" s="1"/>
  <c r="L232" i="7"/>
  <c r="P232" i="7" s="1"/>
  <c r="L19" i="7"/>
  <c r="P19" i="7" s="1"/>
  <c r="L353" i="7"/>
  <c r="P353" i="7" s="1"/>
  <c r="L69" i="7"/>
  <c r="P69" i="7" s="1"/>
  <c r="L252" i="7"/>
  <c r="P252" i="7" s="1"/>
  <c r="L24" i="7"/>
  <c r="P24" i="7" s="1"/>
  <c r="L300" i="7"/>
  <c r="P300" i="7" s="1"/>
  <c r="L358" i="7"/>
  <c r="P358" i="7" s="1"/>
  <c r="L443" i="7"/>
  <c r="P443" i="7" s="1"/>
  <c r="L80" i="7"/>
  <c r="P80" i="7" s="1"/>
  <c r="L75" i="7"/>
  <c r="P75" i="7" s="1"/>
  <c r="L330" i="7"/>
  <c r="P330" i="7" s="1"/>
  <c r="L301" i="7"/>
  <c r="P301" i="7" s="1"/>
  <c r="L350" i="7"/>
  <c r="P350" i="7" s="1"/>
  <c r="L239" i="7"/>
  <c r="P239" i="7" s="1"/>
  <c r="L194" i="7"/>
  <c r="P194" i="7" s="1"/>
  <c r="L139" i="7"/>
  <c r="P139" i="7" s="1"/>
  <c r="L130" i="7"/>
  <c r="P130" i="7" s="1"/>
  <c r="L244" i="7"/>
  <c r="P244" i="7" s="1"/>
  <c r="L545" i="7"/>
  <c r="P545" i="7" s="1"/>
  <c r="L392" i="7"/>
  <c r="P392" i="7" s="1"/>
  <c r="L378" i="7"/>
  <c r="P378" i="7" s="1"/>
  <c r="L401" i="7"/>
  <c r="P401" i="7" s="1"/>
  <c r="L14" i="7"/>
  <c r="P14" i="7" s="1"/>
  <c r="L466" i="7"/>
  <c r="P466" i="7" s="1"/>
  <c r="L159" i="7"/>
  <c r="P159" i="7" s="1"/>
  <c r="L119" i="7"/>
  <c r="P119" i="7" s="1"/>
  <c r="L231" i="7"/>
  <c r="P231" i="7" s="1"/>
  <c r="L227" i="7"/>
  <c r="P227" i="7" s="1"/>
  <c r="L234" i="7"/>
  <c r="P234" i="7" s="1"/>
  <c r="L323" i="7"/>
  <c r="P323" i="7" s="1"/>
  <c r="L148" i="7"/>
  <c r="P148" i="7" s="1"/>
  <c r="L141" i="7"/>
  <c r="P141" i="7" s="1"/>
  <c r="L416" i="7"/>
  <c r="P416" i="7" s="1"/>
  <c r="L422" i="7"/>
  <c r="P422" i="7" s="1"/>
  <c r="L468" i="7"/>
  <c r="P468" i="7" s="1"/>
  <c r="L462" i="7"/>
  <c r="P462" i="7" s="1"/>
  <c r="L831" i="7"/>
  <c r="P831" i="7" s="1"/>
  <c r="L324" i="7"/>
  <c r="P324" i="7" s="1"/>
  <c r="L254" i="7"/>
  <c r="P254" i="7" s="1"/>
  <c r="L245" i="7"/>
  <c r="P245" i="7" s="1"/>
  <c r="L125" i="7"/>
  <c r="P125" i="7" s="1"/>
  <c r="L137" i="7"/>
  <c r="P137" i="7" s="1"/>
  <c r="L132" i="7"/>
  <c r="P132" i="7" s="1"/>
  <c r="L131" i="7"/>
  <c r="P131" i="7" s="1"/>
  <c r="L286" i="7"/>
  <c r="P286" i="7" s="1"/>
  <c r="L277" i="7"/>
  <c r="P277" i="7" s="1"/>
  <c r="L164" i="7"/>
  <c r="P164" i="7" s="1"/>
  <c r="L214" i="7"/>
  <c r="P214" i="7" s="1"/>
  <c r="L390" i="7"/>
  <c r="P390" i="7" s="1"/>
  <c r="L384" i="7"/>
  <c r="P384" i="7" s="1"/>
  <c r="L434" i="7"/>
  <c r="P434" i="7" s="1"/>
  <c r="L389" i="7"/>
  <c r="P389" i="7" s="1"/>
  <c r="L402" i="7"/>
  <c r="P402" i="7" s="1"/>
  <c r="L331" i="7"/>
  <c r="P331" i="7" s="1"/>
  <c r="L332" i="7"/>
  <c r="P332" i="7" s="1"/>
  <c r="L213" i="7"/>
  <c r="P213" i="7" s="1"/>
  <c r="L381" i="7"/>
  <c r="P381" i="7" s="1"/>
  <c r="L447" i="7"/>
  <c r="P447" i="7" s="1"/>
  <c r="L474" i="7"/>
  <c r="P474" i="7" s="1"/>
  <c r="L460" i="7"/>
  <c r="P460" i="7" s="1"/>
  <c r="L557" i="7"/>
  <c r="P557" i="7" s="1"/>
  <c r="L556" i="7"/>
  <c r="P556" i="7" s="1"/>
  <c r="L487" i="7"/>
  <c r="P487" i="7" s="1"/>
  <c r="L494" i="7"/>
  <c r="P494" i="7" s="1"/>
  <c r="L489" i="7"/>
  <c r="P489" i="7" s="1"/>
  <c r="L576" i="7"/>
  <c r="P576" i="7" s="1"/>
  <c r="L584" i="7"/>
  <c r="P584" i="7" s="1"/>
  <c r="L593" i="7"/>
  <c r="P593" i="7" s="1"/>
  <c r="L845" i="7"/>
  <c r="P845" i="7" s="1"/>
  <c r="L658" i="7"/>
  <c r="P658" i="7" s="1"/>
  <c r="L746" i="7"/>
  <c r="P746" i="7" s="1"/>
  <c r="L753" i="7"/>
  <c r="P753" i="7" s="1"/>
  <c r="L774" i="7"/>
  <c r="P774" i="7" s="1"/>
  <c r="L829" i="7"/>
  <c r="P829" i="7" s="1"/>
  <c r="L788" i="7"/>
  <c r="P788" i="7" s="1"/>
  <c r="L242" i="7"/>
  <c r="P242" i="7" s="1"/>
  <c r="L243" i="7"/>
  <c r="P243" i="7" s="1"/>
  <c r="L123" i="7"/>
  <c r="P123" i="7" s="1"/>
  <c r="L282" i="7"/>
  <c r="P282" i="7" s="1"/>
  <c r="L167" i="7"/>
  <c r="P167" i="7" s="1"/>
  <c r="L172" i="7"/>
  <c r="P172" i="7" s="1"/>
  <c r="L179" i="7"/>
  <c r="P179" i="7" s="1"/>
  <c r="L12" i="7"/>
  <c r="P12" i="7" s="1"/>
  <c r="L222" i="7"/>
  <c r="P222" i="7" s="1"/>
  <c r="L415" i="7"/>
  <c r="P415" i="7" s="1"/>
  <c r="L380" i="7"/>
  <c r="P380" i="7" s="1"/>
  <c r="L429" i="7"/>
  <c r="P429" i="7" s="1"/>
  <c r="L432" i="7"/>
  <c r="P432" i="7" s="1"/>
  <c r="L345" i="7"/>
  <c r="P345" i="7" s="1"/>
  <c r="L217" i="7"/>
  <c r="P217" i="7" s="1"/>
  <c r="L385" i="7"/>
  <c r="P385" i="7" s="1"/>
  <c r="L548" i="7"/>
  <c r="P548" i="7" s="1"/>
  <c r="L486" i="7"/>
  <c r="P486" i="7" s="1"/>
  <c r="L495" i="7"/>
  <c r="P495" i="7" s="1"/>
  <c r="L572" i="7"/>
  <c r="P572" i="7" s="1"/>
  <c r="L580" i="7"/>
  <c r="P580" i="7" s="1"/>
  <c r="L844" i="7"/>
  <c r="P844" i="7" s="1"/>
  <c r="L654" i="7"/>
  <c r="P654" i="7" s="1"/>
  <c r="L662" i="7"/>
  <c r="P662" i="7" s="1"/>
  <c r="L745" i="7"/>
  <c r="P745" i="7" s="1"/>
  <c r="L761" i="7"/>
  <c r="P761" i="7" s="1"/>
  <c r="L773" i="7"/>
  <c r="P773" i="7" s="1"/>
  <c r="L780" i="7"/>
  <c r="P780" i="7" s="1"/>
  <c r="L787" i="7"/>
  <c r="P787" i="7" s="1"/>
  <c r="L488" i="7"/>
  <c r="P488" i="7" s="1"/>
  <c r="L577" i="7"/>
  <c r="P577" i="7" s="1"/>
  <c r="L586" i="7"/>
  <c r="P586" i="7" s="1"/>
  <c r="L595" i="7"/>
  <c r="P595" i="7" s="1"/>
  <c r="L847" i="7"/>
  <c r="P847" i="7" s="1"/>
  <c r="L659" i="7"/>
  <c r="P659" i="7" s="1"/>
  <c r="L748" i="7"/>
  <c r="P748" i="7" s="1"/>
  <c r="L764" i="7"/>
  <c r="P764" i="7" s="1"/>
  <c r="L794" i="7"/>
  <c r="P794" i="7" s="1"/>
  <c r="L836" i="7"/>
  <c r="P836" i="7" s="1"/>
  <c r="L573" i="7"/>
  <c r="P573" i="7" s="1"/>
  <c r="L585" i="7"/>
  <c r="P585" i="7" s="1"/>
  <c r="L596" i="7"/>
  <c r="P596" i="7" s="1"/>
  <c r="L846" i="7"/>
  <c r="P846" i="7" s="1"/>
  <c r="L763" i="7"/>
  <c r="P763" i="7" s="1"/>
  <c r="L775" i="7"/>
  <c r="P775" i="7" s="1"/>
  <c r="L793" i="7"/>
  <c r="P793" i="7" s="1"/>
  <c r="L782" i="7"/>
  <c r="P782" i="7" s="1"/>
  <c r="L450" i="7"/>
  <c r="P450" i="7" s="1"/>
  <c r="L473" i="7"/>
  <c r="P473" i="7" s="1"/>
  <c r="L542" i="7"/>
  <c r="P542" i="7" s="1"/>
  <c r="L547" i="7"/>
  <c r="P547" i="7" s="1"/>
  <c r="L483" i="7"/>
  <c r="P483" i="7" s="1"/>
  <c r="L499" i="7"/>
  <c r="P499" i="7" s="1"/>
  <c r="L574" i="7"/>
  <c r="P574" i="7" s="1"/>
  <c r="L848" i="7"/>
  <c r="P848" i="7" s="1"/>
  <c r="L656" i="7"/>
  <c r="P656" i="7" s="1"/>
  <c r="L664" i="7"/>
  <c r="P664" i="7" s="1"/>
  <c r="L749" i="7"/>
  <c r="P749" i="7" s="1"/>
  <c r="L758" i="7"/>
  <c r="P758" i="7" s="1"/>
  <c r="L770" i="7"/>
  <c r="P770" i="7" s="1"/>
  <c r="L795" i="7"/>
  <c r="P795" i="7" s="1"/>
  <c r="L784" i="7"/>
  <c r="P784" i="7" s="1"/>
  <c r="L696" i="7"/>
  <c r="P696" i="7" s="1"/>
  <c r="L689" i="7"/>
  <c r="P689" i="7" s="1"/>
  <c r="L691" i="7"/>
  <c r="P691" i="7" s="1"/>
  <c r="L686" i="7"/>
  <c r="P686" i="7" s="1"/>
  <c r="L693" i="7"/>
  <c r="P693" i="7" s="1"/>
  <c r="L694" i="7"/>
  <c r="P694" i="7" s="1"/>
  <c r="L687" i="7"/>
  <c r="P687" i="7" s="1"/>
  <c r="L695" i="7"/>
  <c r="P695" i="7" s="1"/>
  <c r="L692" i="7"/>
  <c r="P692" i="7" s="1"/>
  <c r="L688" i="7"/>
  <c r="P688" i="7" s="1"/>
  <c r="L470" i="7"/>
  <c r="P470" i="7" s="1"/>
  <c r="L461" i="7"/>
  <c r="P461" i="7" s="1"/>
  <c r="L552" i="7"/>
  <c r="P552" i="7" s="1"/>
  <c r="L393" i="7"/>
  <c r="P393" i="7" s="1"/>
  <c r="L485" i="7"/>
  <c r="P485" i="7" s="1"/>
  <c r="L575" i="7"/>
  <c r="P575" i="7" s="1"/>
  <c r="L843" i="7"/>
  <c r="P843" i="7" s="1"/>
  <c r="L657" i="7"/>
  <c r="P657" i="7" s="1"/>
  <c r="L751" i="7"/>
  <c r="P751" i="7" s="1"/>
  <c r="L760" i="7"/>
  <c r="P760" i="7" s="1"/>
  <c r="L833" i="7"/>
  <c r="P833" i="7" s="1"/>
  <c r="L786" i="7"/>
  <c r="P786" i="7" s="1"/>
  <c r="L144" i="7"/>
  <c r="P144" i="7" s="1"/>
  <c r="L690" i="7"/>
  <c r="P690" i="7" s="1"/>
  <c r="L42" i="9" l="1"/>
  <c r="O42" i="9" s="1"/>
  <c r="L57" i="9"/>
  <c r="O57" i="9" s="1"/>
  <c r="L67" i="9"/>
  <c r="O67" i="9" s="1"/>
  <c r="L56" i="9"/>
  <c r="O56" i="9" s="1"/>
  <c r="L49" i="9"/>
  <c r="O49" i="9" s="1"/>
  <c r="L24" i="9"/>
  <c r="O24" i="9" s="1"/>
  <c r="L28" i="9"/>
  <c r="O28" i="9" s="1"/>
  <c r="L18" i="9"/>
  <c r="O18" i="9" s="1"/>
  <c r="L11" i="9"/>
  <c r="O11" i="9" s="1"/>
  <c r="L44" i="9"/>
  <c r="O44" i="9" s="1"/>
  <c r="L10" i="9"/>
  <c r="O10" i="9" s="1"/>
  <c r="L40" i="9"/>
  <c r="O40" i="9" s="1"/>
  <c r="L62" i="9"/>
  <c r="O62" i="9" s="1"/>
  <c r="L39" i="9"/>
  <c r="O39" i="9" s="1"/>
  <c r="L30" i="9"/>
  <c r="O30" i="9" s="1"/>
  <c r="L33" i="9"/>
  <c r="O33" i="9" s="1"/>
  <c r="L19" i="9"/>
  <c r="O19" i="9" s="1"/>
  <c r="L58" i="9"/>
  <c r="O58" i="9" s="1"/>
  <c r="L16" i="9"/>
  <c r="O16" i="9" s="1"/>
  <c r="L12" i="9"/>
  <c r="O12" i="9" s="1"/>
  <c r="L46" i="9"/>
  <c r="O46" i="9" s="1"/>
  <c r="L61" i="9"/>
  <c r="O61" i="9" s="1"/>
  <c r="L47" i="9"/>
  <c r="O47" i="9" s="1"/>
  <c r="L31" i="9"/>
  <c r="O31" i="9" s="1"/>
  <c r="L26" i="9"/>
  <c r="O26" i="9" s="1"/>
  <c r="L25" i="9"/>
  <c r="O25" i="9" s="1"/>
  <c r="L29" i="9"/>
  <c r="O29" i="9" s="1"/>
  <c r="L17" i="9"/>
  <c r="O17" i="9" s="1"/>
  <c r="L55" i="9"/>
  <c r="O55" i="9" s="1"/>
  <c r="L9" i="9"/>
  <c r="O9" i="9" s="1"/>
  <c r="L45" i="9"/>
  <c r="O45" i="9" s="1"/>
  <c r="L27" i="9"/>
  <c r="O27" i="9" s="1"/>
  <c r="L8" i="9"/>
  <c r="O8" i="9" s="1"/>
  <c r="L14" i="9"/>
  <c r="O14" i="9" s="1"/>
  <c r="L43" i="9"/>
  <c r="O43" i="9" s="1"/>
</calcChain>
</file>

<file path=xl/comments1.xml><?xml version="1.0" encoding="utf-8"?>
<comments xmlns="http://schemas.openxmlformats.org/spreadsheetml/2006/main">
  <authors>
    <author xml:space="preserve"> </author>
  </authors>
  <commentList>
    <comment ref="A97" authorId="0">
      <text>
        <r>
          <rPr>
            <b/>
            <sz val="8"/>
            <color indexed="81"/>
            <rFont val="Tahoma"/>
            <family val="2"/>
          </rPr>
          <t xml:space="preserve"> :</t>
        </r>
        <r>
          <rPr>
            <sz val="8"/>
            <color indexed="81"/>
            <rFont val="Tahoma"/>
            <family val="2"/>
          </rPr>
          <t xml:space="preserve">
CIG 93</t>
        </r>
      </text>
    </comment>
    <comment ref="G97" authorId="0">
      <text>
        <r>
          <rPr>
            <b/>
            <sz val="8"/>
            <color indexed="81"/>
            <rFont val="Tahoma"/>
            <family val="2"/>
          </rPr>
          <t xml:space="preserve"> :</t>
        </r>
        <r>
          <rPr>
            <sz val="8"/>
            <color indexed="81"/>
            <rFont val="Tahoma"/>
            <family val="2"/>
          </rPr>
          <t xml:space="preserve">
</t>
        </r>
      </text>
    </comment>
    <comment ref="H100" authorId="0">
      <text>
        <r>
          <rPr>
            <b/>
            <sz val="8"/>
            <color indexed="81"/>
            <rFont val="Tahoma"/>
            <family val="2"/>
          </rPr>
          <t xml:space="preserve"> : brut 157</t>
        </r>
        <r>
          <rPr>
            <sz val="8"/>
            <color indexed="81"/>
            <rFont val="Tahoma"/>
            <family val="2"/>
          </rPr>
          <t xml:space="preserve">
D 85-1148
art 7
alinéa 2</t>
        </r>
      </text>
    </comment>
  </commentList>
</comments>
</file>

<file path=xl/comments2.xml><?xml version="1.0" encoding="utf-8"?>
<comments xmlns="http://schemas.openxmlformats.org/spreadsheetml/2006/main">
  <authors>
    <author xml:space="preserve"> </author>
  </authors>
  <commentList>
    <comment ref="A86" authorId="0">
      <text>
        <r>
          <rPr>
            <b/>
            <sz val="8"/>
            <color indexed="81"/>
            <rFont val="Tahoma"/>
            <family val="2"/>
          </rPr>
          <t xml:space="preserve"> :</t>
        </r>
        <r>
          <rPr>
            <sz val="8"/>
            <color indexed="81"/>
            <rFont val="Tahoma"/>
            <family val="2"/>
          </rPr>
          <t xml:space="preserve">
CIG 93</t>
        </r>
      </text>
    </comment>
  </commentList>
</comments>
</file>

<file path=xl/comments3.xml><?xml version="1.0" encoding="utf-8"?>
<comments xmlns="http://schemas.openxmlformats.org/spreadsheetml/2006/main">
  <authors>
    <author xml:space="preserve"> </author>
  </authors>
  <commentList>
    <comment ref="A875" authorId="0">
      <text>
        <r>
          <rPr>
            <b/>
            <sz val="8"/>
            <color indexed="81"/>
            <rFont val="Tahoma"/>
            <family val="2"/>
          </rPr>
          <t xml:space="preserve"> :</t>
        </r>
        <r>
          <rPr>
            <sz val="8"/>
            <color indexed="81"/>
            <rFont val="Tahoma"/>
            <family val="2"/>
          </rPr>
          <t xml:space="preserve">
CIG 93</t>
        </r>
      </text>
    </comment>
  </commentList>
</comments>
</file>

<file path=xl/sharedStrings.xml><?xml version="1.0" encoding="utf-8"?>
<sst xmlns="http://schemas.openxmlformats.org/spreadsheetml/2006/main" count="3335" uniqueCount="173">
  <si>
    <t>Echelons</t>
  </si>
  <si>
    <t xml:space="preserve">Indices </t>
  </si>
  <si>
    <t>Majorés</t>
  </si>
  <si>
    <t xml:space="preserve">Salaires </t>
  </si>
  <si>
    <t>Brut</t>
  </si>
  <si>
    <t>CNRACL</t>
  </si>
  <si>
    <t>(2) CSG</t>
  </si>
  <si>
    <t>(1) Indemnité</t>
  </si>
  <si>
    <t>Salaire</t>
  </si>
  <si>
    <t>NET</t>
  </si>
  <si>
    <t>VALEUR du POINT :</t>
  </si>
  <si>
    <t>Différ.</t>
  </si>
  <si>
    <t>Solidar. 1 %</t>
  </si>
  <si>
    <t>RDS</t>
  </si>
  <si>
    <t>(3)Contribution</t>
  </si>
  <si>
    <t>Différentielle). Il sont calculés sur le 95% du traitement brut.</t>
  </si>
  <si>
    <r>
      <t xml:space="preserve">(1) </t>
    </r>
    <r>
      <rPr>
        <sz val="8"/>
        <rFont val="Arial"/>
        <family val="2"/>
      </rPr>
      <t>: indemnité versée pour les salaires inférieurs au SMIC</t>
    </r>
  </si>
  <si>
    <r>
      <t xml:space="preserve">(2) </t>
    </r>
    <r>
      <rPr>
        <sz val="8"/>
        <rFont val="Arial"/>
        <family val="2"/>
      </rPr>
      <t xml:space="preserve">: les CSG et RDS s'appliquent sur tous les éléments du traitement (Suppl.Familial, Primes, Régime Indemnitaire, Indemnité </t>
    </r>
  </si>
  <si>
    <t>X</t>
  </si>
  <si>
    <t>soit</t>
  </si>
  <si>
    <t>Ce qu'il faut savoir :</t>
  </si>
  <si>
    <t>1 enfant : 2,29 euros</t>
  </si>
  <si>
    <t>Brut Horaire :</t>
  </si>
  <si>
    <t>Brut Mensuel :</t>
  </si>
  <si>
    <t>1 an</t>
  </si>
  <si>
    <t>Ind. Maj.</t>
  </si>
  <si>
    <t>Échelons</t>
  </si>
  <si>
    <t>Allocation Temporaire Invalidité</t>
  </si>
  <si>
    <t xml:space="preserve">appliquer le % détenu </t>
  </si>
  <si>
    <t>au montant ci-dessous</t>
  </si>
  <si>
    <t>2 ans</t>
  </si>
  <si>
    <t>D+G</t>
  </si>
  <si>
    <t>Maxi</t>
  </si>
  <si>
    <t>4 ans</t>
  </si>
  <si>
    <t>3 ans</t>
  </si>
  <si>
    <t>2a 6m</t>
  </si>
  <si>
    <t>3a 6m</t>
  </si>
  <si>
    <t>1a 6m</t>
  </si>
  <si>
    <r>
      <t>(3)</t>
    </r>
    <r>
      <rPr>
        <sz val="8"/>
        <rFont val="Arial"/>
        <family val="2"/>
      </rPr>
      <t xml:space="preserve"> : la Contribution de Solidarité 1% s'applique dès que le salaire brut (*) est équivalent à la valeur de l'indice majoré :</t>
    </r>
  </si>
  <si>
    <r>
      <t xml:space="preserve">( * ) </t>
    </r>
    <r>
      <rPr>
        <sz val="8"/>
        <rFont val="Arial"/>
        <family val="2"/>
      </rPr>
      <t xml:space="preserve">: salaire net servant de base pour le 1% </t>
    </r>
    <r>
      <rPr>
        <b/>
        <sz val="8"/>
        <rFont val="Arial"/>
        <family val="2"/>
      </rPr>
      <t>=&gt;</t>
    </r>
    <r>
      <rPr>
        <sz val="8"/>
        <rFont val="Arial"/>
        <family val="2"/>
      </rPr>
      <t xml:space="preserve"> </t>
    </r>
    <r>
      <rPr>
        <i/>
        <sz val="8"/>
        <rFont val="Arial"/>
        <family val="2"/>
      </rPr>
      <t xml:space="preserve">(salaire brut mensuel </t>
    </r>
    <r>
      <rPr>
        <b/>
        <i/>
        <sz val="8"/>
        <rFont val="Arial"/>
        <family val="2"/>
      </rPr>
      <t>+</t>
    </r>
    <r>
      <rPr>
        <i/>
        <sz val="8"/>
        <rFont val="Arial"/>
        <family val="2"/>
      </rPr>
      <t xml:space="preserve"> NBI + RI </t>
    </r>
    <r>
      <rPr>
        <b/>
        <i/>
        <sz val="8"/>
        <rFont val="Arial"/>
        <family val="2"/>
      </rPr>
      <t>+</t>
    </r>
    <r>
      <rPr>
        <i/>
        <sz val="8"/>
        <rFont val="Arial"/>
        <family val="2"/>
      </rPr>
      <t xml:space="preserve"> suppl.fam. </t>
    </r>
    <r>
      <rPr>
        <b/>
        <i/>
        <sz val="8"/>
        <rFont val="Arial"/>
        <family val="2"/>
      </rPr>
      <t>-</t>
    </r>
    <r>
      <rPr>
        <i/>
        <sz val="8"/>
        <rFont val="Arial"/>
        <family val="2"/>
      </rPr>
      <t xml:space="preserve"> CNRACL)</t>
    </r>
    <r>
      <rPr>
        <sz val="8"/>
        <rFont val="Arial"/>
        <family val="2"/>
      </rPr>
      <t xml:space="preserve"> </t>
    </r>
    <r>
      <rPr>
        <b/>
        <sz val="8"/>
        <rFont val="Arial"/>
        <family val="2"/>
      </rPr>
      <t>X</t>
    </r>
    <r>
      <rPr>
        <sz val="8"/>
        <rFont val="Arial"/>
        <family val="2"/>
      </rPr>
      <t xml:space="preserve"> 1%</t>
    </r>
  </si>
  <si>
    <t>SMIC mensuel</t>
  </si>
  <si>
    <t>€</t>
  </si>
  <si>
    <t>euros</t>
  </si>
  <si>
    <t xml:space="preserve"> </t>
  </si>
  <si>
    <t>Durée</t>
  </si>
  <si>
    <t>UNIQUE</t>
  </si>
  <si>
    <t>DEUXIEME GRADE   C2</t>
  </si>
  <si>
    <t>PREMIER GRADE   C1</t>
  </si>
  <si>
    <r>
      <t xml:space="preserve">TROISIEME GRADE   </t>
    </r>
    <r>
      <rPr>
        <b/>
        <i/>
        <u/>
        <sz val="10"/>
        <rFont val="Arial"/>
        <family val="2"/>
      </rPr>
      <t xml:space="preserve"> B3</t>
    </r>
  </si>
  <si>
    <t>DEUXIEME GRADE   B2</t>
  </si>
  <si>
    <t>PREMIER GRADE      B1</t>
  </si>
  <si>
    <t>Animateur,  Assistant de Conservation du Pat et des Bibl,  Assistant d'Enseignement Artistique,  Chef de Service de Police,  Educ des APS,  Lieutenant SP professionnels de 2ème cl,  Moniteur Éducateur et intervenants familial,  Rédacteur,  Technicien.</t>
  </si>
  <si>
    <t>Animateur Pal 2cl,  Assistant de Conservation du Pat et des Bibl Pal 2cl,  Assistant d'Enseignement Artistique Pal 2cl,  Chef de Service de Police Pal 2cl,  Educ APS Pal 2cl,  Lieutenant de SP professionnels de 1ère cl,  Moniteur Éducateur et intervenants familial pal,  Rédacteur Pal 2cl, Technicien Pal 2cl.</t>
  </si>
  <si>
    <r>
      <rPr>
        <sz val="8"/>
        <color rgb="FFFF0000"/>
        <rFont val="Calibri"/>
        <family val="2"/>
      </rPr>
      <t>-</t>
    </r>
  </si>
  <si>
    <t>Éch. Spé.</t>
  </si>
  <si>
    <r>
      <rPr>
        <sz val="8"/>
        <rFont val="Calibri"/>
        <family val="2"/>
      </rPr>
      <t>3 ans</t>
    </r>
  </si>
  <si>
    <r>
      <rPr>
        <sz val="8"/>
        <rFont val="Calibri"/>
        <family val="2"/>
      </rPr>
      <t>4 ans</t>
    </r>
  </si>
  <si>
    <r>
      <rPr>
        <sz val="8"/>
        <rFont val="Calibri"/>
        <family val="2"/>
      </rPr>
      <t>-</t>
    </r>
  </si>
  <si>
    <r>
      <rPr>
        <sz val="8"/>
        <rFont val="Calibri"/>
        <family val="2"/>
      </rPr>
      <t>2 ans</t>
    </r>
  </si>
  <si>
    <t>1a 6 m</t>
  </si>
  <si>
    <t>-</t>
  </si>
  <si>
    <t>supprimé</t>
  </si>
  <si>
    <r>
      <t>(3)</t>
    </r>
    <r>
      <rPr>
        <sz val="8"/>
        <color rgb="FFFF0000"/>
        <rFont val="Arial"/>
        <family val="2"/>
      </rPr>
      <t xml:space="preserve"> : la Contribution de Solidarité 1% s'applique dès que le salaire brut (*) est équivalent à la valeur de l'indice majoré :</t>
    </r>
  </si>
  <si>
    <t>1 ans</t>
  </si>
  <si>
    <t>1a 6mois</t>
  </si>
  <si>
    <t>3a 6mois</t>
  </si>
  <si>
    <t>3a 6 mois</t>
  </si>
  <si>
    <t>2a 6mois</t>
  </si>
  <si>
    <t>Echelon special</t>
  </si>
  <si>
    <t>1a 9m</t>
  </si>
  <si>
    <t>2a 2m</t>
  </si>
  <si>
    <t>4ans</t>
  </si>
  <si>
    <t>3a 3m</t>
  </si>
  <si>
    <t>Supplément Familial de Traitement (1/1/2019)</t>
  </si>
  <si>
    <t>2a  6m</t>
  </si>
  <si>
    <t xml:space="preserve"> CONTROLEUR GENERAL DE SAPEURS-POMPIERS</t>
  </si>
  <si>
    <t>Ech special</t>
  </si>
  <si>
    <t>POUR RAJOUT EVENTUEL</t>
  </si>
  <si>
    <t>1an</t>
  </si>
  <si>
    <t>6 mois</t>
  </si>
  <si>
    <t>apres concours</t>
  </si>
  <si>
    <t>apres pi</t>
  </si>
  <si>
    <t>2a 6 mois</t>
  </si>
  <si>
    <t xml:space="preserve"> EDUCATEUR JEUNES ENFANT de classe exceptionnelle ech 342</t>
  </si>
  <si>
    <t xml:space="preserve"> EDUCATEUR JEUNES ENFANT  ech 342</t>
  </si>
  <si>
    <t>PSYCHOLOGUE DE CLASSE NORMALE ech 323</t>
  </si>
  <si>
    <t>PSYCHOLOGUE HORS CLASSE  ech 323</t>
  </si>
  <si>
    <t>Puéricultrice classe normale ech 324</t>
  </si>
  <si>
    <t>Infirmier en soins généraux Hors classe ech 328</t>
  </si>
  <si>
    <t>MEDECIN HORS CLASSE ech 320</t>
  </si>
  <si>
    <t>MEDECIN DE 1ière CLASSE ech 320</t>
  </si>
  <si>
    <t>MEDECIN DE 2ième CLASSE ech 320</t>
  </si>
  <si>
    <t xml:space="preserve"> BIOLOGISTE,VETERINAIRE ET PHARMACIEN DE CLASSE NORMALE ech 330</t>
  </si>
  <si>
    <t xml:space="preserve"> BIOLOGISTE,VETERINAIRE ET PHARMACIEN HORS CLASSE  ech 330</t>
  </si>
  <si>
    <t xml:space="preserve"> BIOLOGISTE,VETERINAIRE ET PHARMACIEN DE CLASSE EXEPTIONNELLE ech 330</t>
  </si>
  <si>
    <t>DIRECTEUR PRINCIPAL DE POLICE MUNICIPALE ech 703</t>
  </si>
  <si>
    <t>DIRECTEUR DE POLICE MUNICIPALE ech 703</t>
  </si>
  <si>
    <t>Conseiller APS ech 510</t>
  </si>
  <si>
    <t>Conseiller principal APS ech 510</t>
  </si>
  <si>
    <t xml:space="preserve"> COLONEL DE SAPEURS-POMPIERS ech 609</t>
  </si>
  <si>
    <t xml:space="preserve"> COLONEL HORS CLASSE DE SAPEURS-POMPIERS ech 609</t>
  </si>
  <si>
    <t xml:space="preserve"> CAPITAINE DE SAPEURS-POMPIERS ech 610</t>
  </si>
  <si>
    <t>3a6m</t>
  </si>
  <si>
    <t xml:space="preserve"> COMMANDANT DE SAPEURS-POMPIERS ech 610</t>
  </si>
  <si>
    <t xml:space="preserve"> LIEUTENANT-COLONEL DE SAPEURS-POMPIERS ech 610</t>
  </si>
  <si>
    <t>CADRE SUPERIEUR DE SANTE DE SAPEURS-POMPIERS PROFESSIONNELS</t>
  </si>
  <si>
    <t xml:space="preserve">TROISIEME GRADE   C3   </t>
  </si>
  <si>
    <r>
      <rPr>
        <b/>
        <i/>
        <sz val="9"/>
        <color theme="1"/>
        <rFont val="Arial"/>
        <family val="2"/>
      </rPr>
      <t>C2+</t>
    </r>
    <r>
      <rPr>
        <b/>
        <i/>
        <sz val="9"/>
        <color rgb="FFFF0000"/>
        <rFont val="Arial"/>
        <family val="2"/>
      </rPr>
      <t xml:space="preserve">  </t>
    </r>
    <r>
      <rPr>
        <b/>
        <i/>
        <sz val="9"/>
        <rFont val="Arial"/>
        <family val="2"/>
      </rPr>
      <t>Agent de Maîtrise ech 325</t>
    </r>
  </si>
  <si>
    <t>ADMINISTRATEUR ELEVE ech 101</t>
  </si>
  <si>
    <t>ADMINISTRATEUR ech 101</t>
  </si>
  <si>
    <t>ADMINISTRATEUR HORS CLASSE  ech 101</t>
  </si>
  <si>
    <t>ADMINISTRATEUR GENERAL ech 101</t>
  </si>
  <si>
    <t>ATTACHE ech 102</t>
  </si>
  <si>
    <t>Attaché Principal  ech 102</t>
  </si>
  <si>
    <t>Attaché Hors classe ech 102</t>
  </si>
  <si>
    <t>Secrétaire de Mairie ech 103</t>
  </si>
  <si>
    <t>INGENIEUR ech 201</t>
  </si>
  <si>
    <t>INGENIEUR PRINCIPAL ech 201</t>
  </si>
  <si>
    <t>INGENIEUR HORS CLASSE 201</t>
  </si>
  <si>
    <t>INGENIEUR EN CHEF ELEVE ech 201B</t>
  </si>
  <si>
    <t>INGENIEUR EN CHEF ech 201B</t>
  </si>
  <si>
    <t>INGENIEUR EN CHEF HORS CLASSE ech 201B</t>
  </si>
  <si>
    <t>INGENIEUR GENERAL ech 201B</t>
  </si>
  <si>
    <t>DIRECTEUR D'ETABLISSEMENT ARTISTIQUE 2ième CATEGORIE ech 420</t>
  </si>
  <si>
    <t>DIRECTEUR D'ETABLISSEMENT ARTISTIQUE 1ière CATEGORIE ech 420</t>
  </si>
  <si>
    <t>PROFESSEUR D'ENSEIGNEMENT ARTISTIQUE DE CLASSE NORMALE ech 421</t>
  </si>
  <si>
    <t>PROFESSEUR D'ENSEIGNEMENT ARTISTIQUE HORS CLASSE  ech 421</t>
  </si>
  <si>
    <t>CONSERVATEUR STAGIAIRE ech 428</t>
  </si>
  <si>
    <t>CONSERVATEUR ELEVE ech 428</t>
  </si>
  <si>
    <t>CONSERVATEUR ech 428</t>
  </si>
  <si>
    <t>CONSERVATEUR EN CHEF ech 428</t>
  </si>
  <si>
    <t>ATTACHE DE CONSERVATION DU PATRIMOINE ech 425</t>
  </si>
  <si>
    <t>ATTACHE PRINCIPAL DE CONSERVATION DU PATRIMOINE ech 425</t>
  </si>
  <si>
    <t>BIBLIOTHECAIRE ech 429</t>
  </si>
  <si>
    <t>BIBLIOTHECAIRE PRINCIPAL ech 429</t>
  </si>
  <si>
    <t>SAGE FEMME DE CLASSE NORMALE ech 321</t>
  </si>
  <si>
    <t>SAGE FEMME HORS CLASSE  ech 321</t>
  </si>
  <si>
    <t>CONSEILLER SOCIO-EDUCATIF ech 340</t>
  </si>
  <si>
    <t>CONSEILLER SOCIO-EDUCATIF  HORS CLASSE ech 340</t>
  </si>
  <si>
    <t>CONSEILLER SOCIO-EDUCATIF DE CLASSE SUPERIEURE ech 340</t>
  </si>
  <si>
    <t xml:space="preserve"> ASSISTANT SOCIO-EDUCATIF  de classe exceptionnelle ech 341</t>
  </si>
  <si>
    <t>ASSISTANT SOCIO-EDUCATIF  ech 341</t>
  </si>
  <si>
    <t xml:space="preserve">Puéricultrice classe Supérieure  </t>
  </si>
  <si>
    <t xml:space="preserve">Puéricultrice Hors classe  </t>
  </si>
  <si>
    <t>Direcreur ( grade en voie dextinction)</t>
  </si>
  <si>
    <t>1 provisoire</t>
  </si>
  <si>
    <t>2 provisoire</t>
  </si>
  <si>
    <t>CADRES TERRITORIAUX DE SANTE (en voie d'extinction) ech 327</t>
  </si>
  <si>
    <t>CADRE SUPERIEUR DE SANTE ech 329</t>
  </si>
  <si>
    <t>2a6m</t>
  </si>
  <si>
    <t>3ans</t>
  </si>
  <si>
    <r>
      <rPr>
        <b/>
        <sz val="9"/>
        <rFont val="Calibri"/>
        <family val="2"/>
        <scheme val="minor"/>
      </rPr>
      <t>Tous les "Adjoint"</t>
    </r>
    <r>
      <rPr>
        <sz val="9"/>
        <rFont val="Calibri"/>
        <family val="2"/>
        <scheme val="minor"/>
      </rPr>
      <t xml:space="preserve"> : Administratif, Technique, du Patrimoine, d'Animation,  ATPEE, Agent Social,Auxiliaires de soins territoriaux, Sapeurs pompiers,les Opérateur des APS et les Gardiens</t>
    </r>
    <r>
      <rPr>
        <b/>
        <u/>
        <sz val="12"/>
        <rFont val="Calibri"/>
        <family val="2"/>
        <scheme val="minor"/>
      </rPr>
      <t xml:space="preserve">
</t>
    </r>
  </si>
  <si>
    <t>HEB</t>
  </si>
  <si>
    <t>4 ans HEA</t>
  </si>
  <si>
    <t>AIDES-SOIGNANTS DE CLASSE NORMALE  et AUXILIAIRES DE PUERICULTURE DE CLASSE NORMALE</t>
  </si>
  <si>
    <t>AIDES-SOIGNANTS DE CLASSE SUPERIEURE et AUXILIAIRES DE PUERICULTURE DE CLASSE SUPERIEURE</t>
  </si>
  <si>
    <t>Sergent spp</t>
  </si>
  <si>
    <t>GAIN</t>
  </si>
  <si>
    <t>ancien salaire net</t>
  </si>
  <si>
    <t xml:space="preserve">1 a 6 m </t>
  </si>
  <si>
    <t>2 enfants : 88,05 euros</t>
  </si>
  <si>
    <t>3 enfants : 221,60 euros</t>
  </si>
  <si>
    <t>par enfants au delà de 3 : 159,34 euros</t>
  </si>
  <si>
    <t>le montant du supplément familial augmente progressivement à partir de l'indice majoré 454.</t>
  </si>
  <si>
    <t>CADRE DE SANTE</t>
  </si>
  <si>
    <t>INFIRMIER EN SOINS GENERAUX</t>
  </si>
  <si>
    <t>PUERICULTRICE, MASSEURS-KINÉSITHÉRAPEUTES ET ORTHOPHONISTES</t>
  </si>
  <si>
    <t>PUERICULTRICE,MASSEURS-KINÉSITHÉRAPEUTES ET ORTHOPHONISTES HORS CLASSE</t>
  </si>
  <si>
    <t>CADRE DE SANTE DE SAPEURS-POMPIERS PROFESSIONNELS</t>
  </si>
  <si>
    <t xml:space="preserve">C3+ Agent de Maîtrise Principal, Gardes Champteres Chefs principaux, Brigadier Chef Principaux et Adjudant spp  </t>
  </si>
  <si>
    <r>
      <rPr>
        <b/>
        <sz val="9"/>
        <rFont val="Calibri"/>
        <family val="2"/>
        <scheme val="minor"/>
      </rPr>
      <t xml:space="preserve">Tous les "Adjoint PAL 2°cl" </t>
    </r>
    <r>
      <rPr>
        <sz val="9"/>
        <rFont val="Calibri"/>
        <family val="2"/>
        <scheme val="minor"/>
      </rPr>
      <t xml:space="preserve">: Administratif, Technique, du Patrimoine, d'Animation,  ATPEE, Agent Social, ATSEM, Auxiliaire de soins,  et les Opérateur qualifié des APS, Caporaux pompiers,Garde Champêtre et les Brigadiers          </t>
    </r>
    <r>
      <rPr>
        <b/>
        <sz val="9"/>
        <rFont val="Arial"/>
        <family val="2"/>
      </rPr>
      <t xml:space="preserve">
</t>
    </r>
  </si>
  <si>
    <r>
      <t xml:space="preserve">Tous les "Adjoint PAL 1°cl" </t>
    </r>
    <r>
      <rPr>
        <sz val="9"/>
        <rFont val="Calibri"/>
        <family val="2"/>
        <scheme val="minor"/>
      </rPr>
      <t xml:space="preserve">: Administratif, Technique, du Patrimoine, d'Animation,  ATPEE,  Agent Social, ATSEM, Auxiliaire de soins,  les Opérateur Principal, APS, Caporaux chefs pompiers et les Brigadiers Chefs  </t>
    </r>
  </si>
  <si>
    <t>SMIC au 1° janvier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</si>
</sst>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quot;€&quot;"/>
    <numFmt numFmtId="165" formatCode="###0;[Red]###0"/>
    <numFmt numFmtId="166" formatCode="[$-40C]d\-mmm\-yy;@"/>
    <numFmt numFmtId="167" formatCode="0.000"/>
    <numFmt numFmtId="168" formatCode="#,##0.0\ &quot;€&quot;"/>
  </numFmts>
  <fonts count="44" x14ac:knownFonts="1">
    <font>
      <sz val="10"/>
      <name val="Arial"/>
    </font>
    <font>
      <sz val="8"/>
      <name val="Arial"/>
      <family val="2"/>
    </font>
    <font>
      <i/>
      <sz val="8"/>
      <name val="Arial"/>
      <family val="2"/>
    </font>
    <font>
      <b/>
      <sz val="8"/>
      <name val="Arial"/>
      <family val="2"/>
    </font>
    <font>
      <b/>
      <i/>
      <sz val="8"/>
      <name val="Arial"/>
      <family val="2"/>
    </font>
    <font>
      <b/>
      <sz val="10"/>
      <name val="Arial"/>
      <family val="2"/>
    </font>
    <font>
      <sz val="10"/>
      <name val="Arial"/>
      <family val="2"/>
    </font>
    <font>
      <b/>
      <i/>
      <sz val="10"/>
      <name val="Arial"/>
      <family val="2"/>
    </font>
    <font>
      <b/>
      <i/>
      <sz val="10"/>
      <color indexed="10"/>
      <name val="Arial"/>
      <family val="2"/>
    </font>
    <font>
      <b/>
      <i/>
      <u/>
      <sz val="10"/>
      <name val="Arial"/>
      <family val="2"/>
    </font>
    <font>
      <b/>
      <i/>
      <sz val="9"/>
      <name val="Arial"/>
      <family val="2"/>
    </font>
    <font>
      <b/>
      <sz val="9"/>
      <name val="Arial"/>
      <family val="2"/>
    </font>
    <font>
      <sz val="8"/>
      <color indexed="81"/>
      <name val="Tahoma"/>
      <family val="2"/>
    </font>
    <font>
      <b/>
      <sz val="8"/>
      <color indexed="81"/>
      <name val="Tahoma"/>
      <family val="2"/>
    </font>
    <font>
      <b/>
      <sz val="15"/>
      <name val="Arial"/>
      <family val="2"/>
    </font>
    <font>
      <sz val="10"/>
      <color indexed="10"/>
      <name val="Arial"/>
      <family val="2"/>
    </font>
    <font>
      <b/>
      <sz val="10"/>
      <color indexed="10"/>
      <name val="Arial"/>
      <family val="2"/>
    </font>
    <font>
      <b/>
      <sz val="7"/>
      <name val="Arial"/>
      <family val="2"/>
    </font>
    <font>
      <b/>
      <sz val="12"/>
      <name val="Arial"/>
      <family val="2"/>
    </font>
    <font>
      <sz val="10"/>
      <color rgb="FFFF0000"/>
      <name val="Arial"/>
      <family val="2"/>
    </font>
    <font>
      <b/>
      <sz val="8"/>
      <color rgb="FFFF0000"/>
      <name val="Arial"/>
      <family val="2"/>
    </font>
    <font>
      <b/>
      <i/>
      <sz val="10"/>
      <color rgb="FFFF0000"/>
      <name val="Arial"/>
      <family val="2"/>
    </font>
    <font>
      <b/>
      <sz val="10"/>
      <color rgb="FFFF0000"/>
      <name val="Arial"/>
      <family val="2"/>
    </font>
    <font>
      <b/>
      <i/>
      <sz val="9"/>
      <color rgb="FFFF0000"/>
      <name val="Arial"/>
      <family val="2"/>
    </font>
    <font>
      <sz val="8"/>
      <name val="Calibri"/>
      <family val="1"/>
      <charset val="204"/>
    </font>
    <font>
      <sz val="9"/>
      <name val="Calibri"/>
      <family val="2"/>
      <scheme val="minor"/>
    </font>
    <font>
      <b/>
      <sz val="9"/>
      <name val="Calibri"/>
      <family val="2"/>
      <scheme val="minor"/>
    </font>
    <font>
      <sz val="11"/>
      <name val="Calibri"/>
      <family val="2"/>
      <scheme val="minor"/>
    </font>
    <font>
      <b/>
      <u/>
      <sz val="12"/>
      <name val="Calibri"/>
      <family val="2"/>
      <scheme val="minor"/>
    </font>
    <font>
      <sz val="8"/>
      <name val="Calibri"/>
      <family val="2"/>
    </font>
    <font>
      <sz val="8"/>
      <color rgb="FFFF0000"/>
      <name val="Calibri"/>
      <family val="2"/>
    </font>
    <font>
      <i/>
      <sz val="8"/>
      <name val="Calibri"/>
      <family val="2"/>
      <scheme val="minor"/>
    </font>
    <font>
      <sz val="10"/>
      <color theme="1"/>
      <name val="Arial"/>
      <family val="2"/>
    </font>
    <font>
      <sz val="8"/>
      <color theme="1"/>
      <name val="Calibri"/>
      <family val="2"/>
    </font>
    <font>
      <b/>
      <i/>
      <sz val="9"/>
      <color theme="1"/>
      <name val="Arial"/>
      <family val="2"/>
    </font>
    <font>
      <sz val="8"/>
      <color rgb="FFFF0000"/>
      <name val="Arial"/>
      <family val="2"/>
    </font>
    <font>
      <b/>
      <i/>
      <sz val="8"/>
      <color rgb="FFFF0000"/>
      <name val="Arial"/>
      <family val="2"/>
    </font>
    <font>
      <sz val="8"/>
      <color rgb="FF00B050"/>
      <name val="Arial"/>
      <family val="2"/>
    </font>
    <font>
      <sz val="7"/>
      <color rgb="FF00B050"/>
      <name val="Arial"/>
      <family val="2"/>
    </font>
    <font>
      <i/>
      <sz val="8"/>
      <color rgb="FF00B050"/>
      <name val="Arial"/>
      <family val="2"/>
    </font>
    <font>
      <sz val="10"/>
      <color rgb="FF00B050"/>
      <name val="Arial"/>
      <family val="2"/>
    </font>
    <font>
      <sz val="6"/>
      <color rgb="FF00B050"/>
      <name val="Arial"/>
      <family val="2"/>
    </font>
    <font>
      <sz val="8"/>
      <name val="Calibri"/>
      <family val="2"/>
      <scheme val="minor"/>
    </font>
    <font>
      <sz val="8"/>
      <color theme="1"/>
      <name val="Arial"/>
      <family val="2"/>
    </font>
  </fonts>
  <fills count="15">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CCFFCC"/>
        <bgColor indexed="64"/>
      </patternFill>
    </fill>
    <fill>
      <patternFill patternType="solid">
        <fgColor rgb="FFCCFFFF"/>
        <bgColor indexed="64"/>
      </patternFill>
    </fill>
    <fill>
      <patternFill patternType="solid">
        <fgColor rgb="FF92D050"/>
        <bgColor indexed="64"/>
      </patternFill>
    </fill>
    <fill>
      <patternFill patternType="solid">
        <fgColor rgb="FFC5D9F0"/>
      </patternFill>
    </fill>
    <fill>
      <patternFill patternType="solid">
        <fgColor rgb="FFFFC000"/>
        <bgColor indexed="64"/>
      </patternFill>
    </fill>
    <fill>
      <patternFill patternType="solid">
        <fgColor rgb="FF66FF33"/>
        <bgColor indexed="64"/>
      </patternFill>
    </fill>
  </fills>
  <borders count="63">
    <border>
      <left/>
      <right/>
      <top/>
      <bottom/>
      <diagonal/>
    </border>
    <border>
      <left/>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tted">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dotted">
        <color indexed="64"/>
      </left>
      <right style="dotted">
        <color indexed="64"/>
      </right>
      <top style="medium">
        <color indexed="64"/>
      </top>
      <bottom style="medium">
        <color indexed="64"/>
      </bottom>
      <diagonal/>
    </border>
    <border>
      <left/>
      <right/>
      <top style="thick">
        <color indexed="64"/>
      </top>
      <bottom style="double">
        <color indexed="64"/>
      </bottom>
      <diagonal/>
    </border>
    <border>
      <left style="medium">
        <color indexed="64"/>
      </left>
      <right/>
      <top style="thick">
        <color indexed="64"/>
      </top>
      <bottom style="double">
        <color indexed="64"/>
      </bottom>
      <diagonal/>
    </border>
    <border>
      <left/>
      <right style="medium">
        <color indexed="64"/>
      </right>
      <top style="thick">
        <color indexed="64"/>
      </top>
      <bottom style="double">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369">
    <xf numFmtId="0" fontId="0" fillId="0" borderId="0" xfId="0"/>
    <xf numFmtId="0" fontId="0" fillId="0" borderId="0" xfId="0" applyAlignment="1">
      <alignment vertical="center" wrapText="1"/>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vertical="center" wrapText="1"/>
    </xf>
    <xf numFmtId="0" fontId="6" fillId="2" borderId="0" xfId="0" applyFont="1" applyFill="1" applyAlignment="1">
      <alignment vertical="center" wrapText="1"/>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15" fillId="0" borderId="0" xfId="0" applyFont="1" applyAlignment="1">
      <alignment vertical="center" wrapText="1"/>
    </xf>
    <xf numFmtId="0" fontId="6" fillId="0" borderId="0" xfId="0" applyFont="1" applyAlignment="1">
      <alignment vertical="center" wrapText="1"/>
    </xf>
    <xf numFmtId="0" fontId="6" fillId="3" borderId="0" xfId="0" applyFont="1" applyFill="1" applyAlignment="1">
      <alignment vertical="center" wrapText="1"/>
    </xf>
    <xf numFmtId="0" fontId="1"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164" fontId="2" fillId="2" borderId="0" xfId="0" applyNumberFormat="1" applyFont="1" applyFill="1" applyAlignment="1">
      <alignment horizontal="center" vertical="center" wrapText="1"/>
    </xf>
    <xf numFmtId="0" fontId="19" fillId="0" borderId="0" xfId="0" applyFont="1" applyAlignment="1">
      <alignment vertical="center" wrapText="1"/>
    </xf>
    <xf numFmtId="0" fontId="0" fillId="0" borderId="0" xfId="0" applyAlignment="1">
      <alignment vertical="center"/>
    </xf>
    <xf numFmtId="0" fontId="2" fillId="2" borderId="3"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vertical="center" wrapText="1"/>
    </xf>
    <xf numFmtId="0" fontId="3" fillId="2" borderId="3" xfId="0" applyFont="1" applyFill="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1" fillId="2" borderId="0" xfId="0" applyFont="1" applyFill="1" applyAlignment="1">
      <alignment vertical="center"/>
    </xf>
    <xf numFmtId="0" fontId="1" fillId="2" borderId="0" xfId="0" applyFont="1" applyFill="1" applyAlignment="1">
      <alignment horizontal="left" vertical="center"/>
    </xf>
    <xf numFmtId="0" fontId="20" fillId="2" borderId="0" xfId="0" applyFont="1" applyFill="1" applyAlignment="1">
      <alignment vertical="center"/>
    </xf>
    <xf numFmtId="0" fontId="20" fillId="2" borderId="0" xfId="0" applyFont="1" applyFill="1" applyAlignment="1">
      <alignment vertical="center" wrapText="1"/>
    </xf>
    <xf numFmtId="0" fontId="4" fillId="2" borderId="0" xfId="0" applyFont="1" applyFill="1" applyAlignment="1">
      <alignment horizontal="center" vertical="center" wrapText="1"/>
    </xf>
    <xf numFmtId="0" fontId="22" fillId="0" borderId="0" xfId="0" applyFont="1" applyAlignment="1">
      <alignment vertical="center" wrapText="1"/>
    </xf>
    <xf numFmtId="0" fontId="22" fillId="0" borderId="5" xfId="0" applyFont="1" applyBorder="1" applyAlignment="1">
      <alignment vertical="center" wrapText="1"/>
    </xf>
    <xf numFmtId="0" fontId="32" fillId="0" borderId="0" xfId="0" applyFont="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36" fillId="2" borderId="0" xfId="0" applyFont="1" applyFill="1" applyAlignment="1">
      <alignment horizontal="left" vertical="center" wrapText="1"/>
    </xf>
    <xf numFmtId="0" fontId="22" fillId="2" borderId="0" xfId="0" applyFont="1" applyFill="1" applyAlignment="1">
      <alignment vertical="center" wrapText="1"/>
    </xf>
    <xf numFmtId="0" fontId="37" fillId="2" borderId="0" xfId="0" applyFont="1" applyFill="1" applyAlignment="1">
      <alignment vertical="center"/>
    </xf>
    <xf numFmtId="0" fontId="39" fillId="2" borderId="0" xfId="0" applyFont="1" applyFill="1" applyAlignment="1">
      <alignment horizontal="left" vertical="center" wrapText="1"/>
    </xf>
    <xf numFmtId="0" fontId="37" fillId="2" borderId="0" xfId="0" applyFont="1" applyFill="1" applyAlignment="1">
      <alignment vertical="center" wrapText="1"/>
    </xf>
    <xf numFmtId="0" fontId="40" fillId="2" borderId="0" xfId="0" applyFont="1" applyFill="1" applyAlignment="1">
      <alignment vertical="center" wrapText="1"/>
    </xf>
    <xf numFmtId="0" fontId="40" fillId="0" borderId="5" xfId="0" applyFont="1" applyBorder="1" applyAlignment="1">
      <alignment vertical="center" wrapText="1"/>
    </xf>
    <xf numFmtId="0" fontId="40" fillId="0" borderId="0" xfId="0" applyFont="1" applyAlignment="1">
      <alignment vertical="center" wrapText="1"/>
    </xf>
    <xf numFmtId="0" fontId="1" fillId="0" borderId="2" xfId="0" applyFont="1" applyBorder="1" applyAlignment="1">
      <alignment horizontal="center" vertical="center"/>
    </xf>
    <xf numFmtId="0" fontId="1" fillId="0" borderId="0" xfId="0" applyFont="1" applyAlignment="1">
      <alignment horizontal="center" vertical="center" wrapText="1"/>
    </xf>
    <xf numFmtId="2" fontId="1" fillId="2" borderId="0" xfId="0" applyNumberFormat="1" applyFont="1" applyFill="1" applyAlignment="1">
      <alignment horizontal="center" vertical="center" wrapText="1"/>
    </xf>
    <xf numFmtId="2" fontId="20" fillId="2" borderId="0" xfId="0" applyNumberFormat="1" applyFont="1" applyFill="1" applyAlignment="1">
      <alignment horizontal="center" vertical="center"/>
    </xf>
    <xf numFmtId="2" fontId="1" fillId="2" borderId="0" xfId="0" applyNumberFormat="1" applyFont="1" applyFill="1" applyAlignment="1">
      <alignment horizontal="center" vertical="center"/>
    </xf>
    <xf numFmtId="2" fontId="41" fillId="7" borderId="0" xfId="0" applyNumberFormat="1" applyFont="1" applyFill="1" applyAlignment="1">
      <alignment horizontal="center" vertical="center"/>
    </xf>
    <xf numFmtId="2" fontId="1" fillId="2" borderId="3" xfId="0" applyNumberFormat="1" applyFont="1" applyFill="1" applyBorder="1" applyAlignment="1">
      <alignment horizontal="center" vertical="center" wrapText="1"/>
    </xf>
    <xf numFmtId="0" fontId="29" fillId="0" borderId="0" xfId="0" applyFont="1" applyAlignment="1">
      <alignment horizontal="center" vertical="center" wrapText="1"/>
    </xf>
    <xf numFmtId="165" fontId="29"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0" fontId="1" fillId="2" borderId="2" xfId="0" applyFont="1" applyFill="1" applyBorder="1" applyAlignment="1">
      <alignment horizontal="center" vertical="center"/>
    </xf>
    <xf numFmtId="0" fontId="20" fillId="8" borderId="22" xfId="0" applyFont="1" applyFill="1" applyBorder="1" applyAlignment="1">
      <alignment horizontal="center" vertical="center"/>
    </xf>
    <xf numFmtId="0" fontId="1" fillId="0" borderId="22" xfId="0" applyFont="1" applyBorder="1" applyAlignment="1">
      <alignment horizontal="center" vertical="center" wrapText="1"/>
    </xf>
    <xf numFmtId="10" fontId="20" fillId="7" borderId="22" xfId="0" applyNumberFormat="1" applyFont="1" applyFill="1" applyBorder="1" applyAlignment="1">
      <alignment horizontal="center" vertical="center"/>
    </xf>
    <xf numFmtId="10" fontId="1" fillId="7" borderId="22" xfId="0" applyNumberFormat="1" applyFont="1" applyFill="1" applyBorder="1" applyAlignment="1">
      <alignment horizontal="center" vertical="center"/>
    </xf>
    <xf numFmtId="0" fontId="29" fillId="8" borderId="22" xfId="0" applyFont="1" applyFill="1" applyBorder="1" applyAlignment="1">
      <alignment horizontal="center" vertical="center" wrapText="1"/>
    </xf>
    <xf numFmtId="0" fontId="1" fillId="7" borderId="22" xfId="0" applyFont="1" applyFill="1" applyBorder="1" applyAlignment="1">
      <alignment horizontal="center" vertical="center" wrapText="1"/>
    </xf>
    <xf numFmtId="2" fontId="1" fillId="0" borderId="22" xfId="0" applyNumberFormat="1" applyFont="1" applyBorder="1" applyAlignment="1">
      <alignment horizontal="center" vertical="center" wrapText="1"/>
    </xf>
    <xf numFmtId="2" fontId="1" fillId="2" borderId="22" xfId="0" applyNumberFormat="1" applyFont="1" applyFill="1" applyBorder="1" applyAlignment="1">
      <alignment horizontal="center" vertical="center"/>
    </xf>
    <xf numFmtId="2" fontId="20" fillId="2" borderId="22" xfId="0" applyNumberFormat="1" applyFont="1" applyFill="1" applyBorder="1" applyAlignment="1">
      <alignment horizontal="center" vertical="center"/>
    </xf>
    <xf numFmtId="2" fontId="41" fillId="7" borderId="22" xfId="0" applyNumberFormat="1" applyFont="1" applyFill="1" applyBorder="1" applyAlignment="1">
      <alignment horizontal="center" vertical="center"/>
    </xf>
    <xf numFmtId="2" fontId="1" fillId="2" borderId="22" xfId="0" applyNumberFormat="1" applyFont="1" applyFill="1" applyBorder="1" applyAlignment="1">
      <alignment horizontal="center" vertical="center" wrapText="1"/>
    </xf>
    <xf numFmtId="0" fontId="37" fillId="2" borderId="22" xfId="0" applyFont="1" applyFill="1" applyBorder="1" applyAlignment="1">
      <alignment horizontal="center" vertical="center" wrapText="1"/>
    </xf>
    <xf numFmtId="10" fontId="20" fillId="2" borderId="22" xfId="0" applyNumberFormat="1" applyFont="1" applyFill="1" applyBorder="1" applyAlignment="1">
      <alignment horizontal="center" vertical="center" wrapText="1"/>
    </xf>
    <xf numFmtId="0" fontId="1" fillId="8" borderId="22" xfId="0" applyFont="1" applyFill="1" applyBorder="1" applyAlignment="1">
      <alignment horizontal="center" vertical="center"/>
    </xf>
    <xf numFmtId="0" fontId="1" fillId="2" borderId="22" xfId="0" applyFont="1" applyFill="1" applyBorder="1" applyAlignment="1">
      <alignment horizontal="center" vertical="center"/>
    </xf>
    <xf numFmtId="0" fontId="37" fillId="2" borderId="22" xfId="0" applyFont="1" applyFill="1" applyBorder="1" applyAlignment="1">
      <alignment horizontal="center" vertical="center"/>
    </xf>
    <xf numFmtId="10" fontId="20" fillId="8" borderId="22" xfId="0" applyNumberFormat="1" applyFont="1" applyFill="1" applyBorder="1" applyAlignment="1" applyProtection="1">
      <alignment horizontal="center" vertical="center"/>
      <protection locked="0"/>
    </xf>
    <xf numFmtId="10" fontId="20" fillId="2" borderId="22" xfId="0" applyNumberFormat="1" applyFont="1" applyFill="1" applyBorder="1" applyAlignment="1">
      <alignment horizontal="center" vertical="center"/>
    </xf>
    <xf numFmtId="10" fontId="1" fillId="2" borderId="22" xfId="0" applyNumberFormat="1" applyFont="1" applyFill="1" applyBorder="1" applyAlignment="1">
      <alignment horizontal="center" vertical="center"/>
    </xf>
    <xf numFmtId="0" fontId="24" fillId="8" borderId="22" xfId="0" applyFont="1" applyFill="1" applyBorder="1" applyAlignment="1">
      <alignment horizontal="center" vertical="center" wrapText="1"/>
    </xf>
    <xf numFmtId="2" fontId="1" fillId="7" borderId="22" xfId="0" applyNumberFormat="1" applyFont="1" applyFill="1" applyBorder="1" applyAlignment="1">
      <alignment horizontal="center" vertical="center"/>
    </xf>
    <xf numFmtId="2" fontId="20" fillId="7" borderId="22" xfId="0" applyNumberFormat="1" applyFont="1" applyFill="1" applyBorder="1" applyAlignment="1">
      <alignment horizontal="center" vertical="center"/>
    </xf>
    <xf numFmtId="2" fontId="38" fillId="7" borderId="22" xfId="0" applyNumberFormat="1" applyFont="1" applyFill="1" applyBorder="1" applyAlignment="1">
      <alignment horizontal="center" vertical="center"/>
    </xf>
    <xf numFmtId="0" fontId="37" fillId="7" borderId="22" xfId="0" applyFont="1" applyFill="1" applyBorder="1" applyAlignment="1">
      <alignment horizontal="center" vertical="center"/>
    </xf>
    <xf numFmtId="0" fontId="36" fillId="2" borderId="0" xfId="0" applyFont="1" applyFill="1" applyAlignment="1">
      <alignment horizontal="left" vertical="center"/>
    </xf>
    <xf numFmtId="0" fontId="2" fillId="2" borderId="0" xfId="0" applyFont="1" applyFill="1" applyAlignment="1">
      <alignment horizontal="left" vertical="center"/>
    </xf>
    <xf numFmtId="0" fontId="39" fillId="2" borderId="0" xfId="0" applyFont="1" applyFill="1" applyAlignment="1">
      <alignment horizontal="left" vertical="center"/>
    </xf>
    <xf numFmtId="0" fontId="3" fillId="2" borderId="0" xfId="0" applyFont="1" applyFill="1" applyAlignment="1">
      <alignment horizontal="center" vertical="center"/>
    </xf>
    <xf numFmtId="0" fontId="22" fillId="2" borderId="0" xfId="0" applyFont="1" applyFill="1" applyAlignment="1">
      <alignment vertical="center"/>
    </xf>
    <xf numFmtId="0" fontId="6" fillId="2" borderId="0" xfId="0" applyFont="1" applyFill="1" applyAlignment="1">
      <alignment vertical="center"/>
    </xf>
    <xf numFmtId="0" fontId="40" fillId="2" borderId="0" xfId="0" applyFont="1" applyFill="1" applyAlignment="1">
      <alignment vertical="center"/>
    </xf>
    <xf numFmtId="0" fontId="2" fillId="2" borderId="3" xfId="0" applyFont="1" applyFill="1" applyBorder="1" applyAlignment="1">
      <alignment horizontal="left" vertical="center"/>
    </xf>
    <xf numFmtId="0" fontId="1" fillId="2" borderId="3" xfId="0" applyFont="1" applyFill="1" applyBorder="1" applyAlignment="1">
      <alignment vertical="center"/>
    </xf>
    <xf numFmtId="0" fontId="3" fillId="2" borderId="3" xfId="0" applyFont="1" applyFill="1" applyBorder="1" applyAlignment="1">
      <alignment vertical="center"/>
    </xf>
    <xf numFmtId="0" fontId="1" fillId="2" borderId="5" xfId="0" applyFont="1" applyFill="1" applyBorder="1" applyAlignment="1">
      <alignment horizontal="center" vertical="center"/>
    </xf>
    <xf numFmtId="0" fontId="20" fillId="2" borderId="5" xfId="0" applyFont="1" applyFill="1" applyBorder="1" applyAlignment="1">
      <alignment vertical="center"/>
    </xf>
    <xf numFmtId="0" fontId="1" fillId="2" borderId="5" xfId="0" applyFont="1" applyFill="1" applyBorder="1" applyAlignment="1">
      <alignment vertical="center"/>
    </xf>
    <xf numFmtId="0" fontId="37" fillId="2" borderId="5" xfId="0" applyFont="1" applyFill="1" applyBorder="1" applyAlignment="1">
      <alignment vertical="center"/>
    </xf>
    <xf numFmtId="0" fontId="1" fillId="2" borderId="6" xfId="0" applyFont="1" applyFill="1" applyBorder="1" applyAlignment="1">
      <alignment vertical="center"/>
    </xf>
    <xf numFmtId="0" fontId="5" fillId="5" borderId="35" xfId="0" applyFont="1" applyFill="1" applyBorder="1" applyAlignment="1">
      <alignment vertical="center"/>
    </xf>
    <xf numFmtId="0" fontId="7" fillId="2" borderId="35" xfId="0" applyFont="1" applyFill="1" applyBorder="1" applyAlignment="1">
      <alignment horizontal="center" vertical="center"/>
    </xf>
    <xf numFmtId="0" fontId="4" fillId="6" borderId="35" xfId="0" applyFont="1" applyFill="1" applyBorder="1" applyAlignment="1">
      <alignment horizontal="right" vertical="center" wrapText="1"/>
    </xf>
    <xf numFmtId="0" fontId="5" fillId="6" borderId="35" xfId="0" applyFont="1" applyFill="1" applyBorder="1" applyAlignment="1">
      <alignment vertical="center" wrapText="1"/>
    </xf>
    <xf numFmtId="0" fontId="7" fillId="6" borderId="35" xfId="0" applyFont="1" applyFill="1" applyBorder="1" applyAlignment="1">
      <alignment horizontal="left" vertical="center" wrapText="1"/>
    </xf>
    <xf numFmtId="164" fontId="4" fillId="6" borderId="36" xfId="0" applyNumberFormat="1" applyFont="1" applyFill="1" applyBorder="1" applyAlignment="1">
      <alignment horizontal="center" vertical="center"/>
    </xf>
    <xf numFmtId="10" fontId="20" fillId="7" borderId="22" xfId="0" applyNumberFormat="1" applyFont="1" applyFill="1" applyBorder="1" applyAlignment="1">
      <alignment horizontal="center" vertical="center" wrapText="1"/>
    </xf>
    <xf numFmtId="165" fontId="29" fillId="8" borderId="22" xfId="0" applyNumberFormat="1" applyFont="1" applyFill="1" applyBorder="1" applyAlignment="1">
      <alignment horizontal="center" vertical="top" wrapText="1"/>
    </xf>
    <xf numFmtId="2" fontId="1" fillId="7" borderId="22" xfId="0" applyNumberFormat="1" applyFont="1" applyFill="1" applyBorder="1" applyAlignment="1">
      <alignment horizontal="center" vertical="center" wrapText="1"/>
    </xf>
    <xf numFmtId="0" fontId="6" fillId="2" borderId="28" xfId="0" applyFont="1" applyFill="1" applyBorder="1" applyAlignment="1">
      <alignment horizontal="center" vertical="center" wrapText="1"/>
    </xf>
    <xf numFmtId="0" fontId="21" fillId="6" borderId="29" xfId="0" applyFont="1" applyFill="1" applyBorder="1" applyAlignment="1">
      <alignment horizontal="center" vertical="center" wrapText="1"/>
    </xf>
    <xf numFmtId="0" fontId="6" fillId="2" borderId="28" xfId="0" applyFont="1" applyFill="1" applyBorder="1" applyAlignment="1">
      <alignment horizontal="center" vertical="center"/>
    </xf>
    <xf numFmtId="0" fontId="21" fillId="6" borderId="29" xfId="0" applyFont="1" applyFill="1" applyBorder="1" applyAlignment="1" applyProtection="1">
      <alignment horizontal="center" vertical="center"/>
      <protection locked="0"/>
    </xf>
    <xf numFmtId="0" fontId="4" fillId="2" borderId="35" xfId="0" applyFont="1" applyFill="1" applyBorder="1" applyAlignment="1">
      <alignment horizontal="center" vertical="center"/>
    </xf>
    <xf numFmtId="0" fontId="2" fillId="2" borderId="35" xfId="0" applyFont="1" applyFill="1" applyBorder="1" applyAlignment="1">
      <alignment horizontal="left" vertical="center"/>
    </xf>
    <xf numFmtId="164" fontId="2" fillId="2" borderId="36" xfId="0" applyNumberFormat="1" applyFont="1" applyFill="1" applyBorder="1" applyAlignment="1">
      <alignment horizontal="center" vertical="center"/>
    </xf>
    <xf numFmtId="0" fontId="2" fillId="2" borderId="39" xfId="0" applyFont="1" applyFill="1" applyBorder="1" applyAlignment="1">
      <alignment horizontal="center" vertical="center" wrapText="1"/>
    </xf>
    <xf numFmtId="0" fontId="2" fillId="2" borderId="39" xfId="0" applyFont="1" applyFill="1" applyBorder="1" applyAlignment="1">
      <alignment horizontal="left" vertical="center" wrapText="1"/>
    </xf>
    <xf numFmtId="0" fontId="4" fillId="2" borderId="39" xfId="0" applyFont="1" applyFill="1" applyBorder="1" applyAlignment="1">
      <alignment horizontal="center" vertical="center" wrapText="1"/>
    </xf>
    <xf numFmtId="164" fontId="2" fillId="2" borderId="40" xfId="0" applyNumberFormat="1" applyFont="1" applyFill="1" applyBorder="1" applyAlignment="1">
      <alignment horizontal="center" vertical="center" wrapText="1"/>
    </xf>
    <xf numFmtId="0" fontId="6" fillId="0" borderId="22" xfId="0" applyFont="1" applyBorder="1" applyAlignment="1">
      <alignment vertical="center" wrapText="1"/>
    </xf>
    <xf numFmtId="0" fontId="1" fillId="8" borderId="22" xfId="0" applyFont="1" applyFill="1" applyBorder="1" applyAlignment="1">
      <alignment horizontal="center" vertical="center" wrapText="1"/>
    </xf>
    <xf numFmtId="2" fontId="1" fillId="0" borderId="22" xfId="0" applyNumberFormat="1" applyFont="1" applyBorder="1" applyAlignment="1">
      <alignment horizontal="center" vertical="center"/>
    </xf>
    <xf numFmtId="164" fontId="4" fillId="14" borderId="36" xfId="0" applyNumberFormat="1" applyFont="1" applyFill="1" applyBorder="1" applyAlignment="1">
      <alignment horizontal="center" vertical="center"/>
    </xf>
    <xf numFmtId="0" fontId="6" fillId="0" borderId="22" xfId="0" applyFont="1" applyBorder="1" applyAlignment="1">
      <alignment horizontal="center" wrapText="1"/>
    </xf>
    <xf numFmtId="0" fontId="1" fillId="13" borderId="22" xfId="0" applyFont="1" applyFill="1" applyBorder="1" applyAlignment="1">
      <alignment horizontal="center" vertical="center"/>
    </xf>
    <xf numFmtId="1" fontId="1" fillId="6" borderId="22" xfId="0" applyNumberFormat="1" applyFont="1" applyFill="1" applyBorder="1" applyAlignment="1">
      <alignment horizontal="center" vertical="center" wrapText="1"/>
    </xf>
    <xf numFmtId="0" fontId="29" fillId="8" borderId="22" xfId="0" applyFont="1" applyFill="1" applyBorder="1" applyAlignment="1">
      <alignment horizontal="center" vertical="top" wrapText="1"/>
    </xf>
    <xf numFmtId="0" fontId="1" fillId="2" borderId="22" xfId="0" applyFont="1" applyFill="1" applyBorder="1" applyAlignment="1">
      <alignment horizontal="center" vertical="center" wrapText="1"/>
    </xf>
    <xf numFmtId="0" fontId="1" fillId="7" borderId="22" xfId="0" applyFont="1" applyFill="1" applyBorder="1" applyAlignment="1">
      <alignment horizontal="center" vertical="center"/>
    </xf>
    <xf numFmtId="0" fontId="5" fillId="14" borderId="35" xfId="0" applyFont="1" applyFill="1" applyBorder="1" applyAlignment="1" applyProtection="1">
      <alignment vertical="center"/>
      <protection locked="0"/>
    </xf>
    <xf numFmtId="0" fontId="43" fillId="0" borderId="0" xfId="0" applyFont="1" applyAlignment="1">
      <alignment horizontal="center" vertical="center" wrapText="1"/>
    </xf>
    <xf numFmtId="0" fontId="43" fillId="0" borderId="0" xfId="0" applyFont="1" applyAlignment="1">
      <alignment horizontal="center" vertical="center"/>
    </xf>
    <xf numFmtId="0" fontId="43" fillId="0" borderId="22" xfId="0" applyFont="1" applyBorder="1" applyAlignment="1">
      <alignment horizontal="center" vertical="center" wrapText="1"/>
    </xf>
    <xf numFmtId="2" fontId="3" fillId="0" borderId="22" xfId="0" applyNumberFormat="1" applyFont="1" applyBorder="1" applyAlignment="1">
      <alignment horizontal="center" vertical="center"/>
    </xf>
    <xf numFmtId="0" fontId="32" fillId="0" borderId="0" xfId="0" applyFont="1" applyAlignment="1">
      <alignment horizontal="center" vertical="center" wrapText="1"/>
    </xf>
    <xf numFmtId="2" fontId="32" fillId="0" borderId="22" xfId="0" applyNumberFormat="1" applyFont="1" applyBorder="1" applyAlignment="1">
      <alignment horizontal="center" vertical="center" wrapText="1"/>
    </xf>
    <xf numFmtId="0" fontId="1" fillId="0" borderId="47" xfId="0" applyFont="1" applyBorder="1" applyAlignment="1">
      <alignment horizontal="center" vertical="center"/>
    </xf>
    <xf numFmtId="0" fontId="43" fillId="0" borderId="47" xfId="0" applyFont="1" applyBorder="1" applyAlignment="1">
      <alignment horizontal="center" vertical="center" wrapText="1"/>
    </xf>
    <xf numFmtId="2" fontId="1" fillId="0" borderId="47" xfId="0" applyNumberFormat="1" applyFont="1" applyBorder="1" applyAlignment="1">
      <alignment horizontal="center" vertical="center"/>
    </xf>
    <xf numFmtId="2" fontId="43" fillId="0" borderId="47" xfId="0" applyNumberFormat="1" applyFont="1" applyBorder="1" applyAlignment="1">
      <alignment horizontal="center" vertical="center"/>
    </xf>
    <xf numFmtId="0" fontId="1" fillId="0" borderId="0" xfId="0" applyFont="1" applyAlignment="1">
      <alignment horizontal="center" vertical="center"/>
    </xf>
    <xf numFmtId="2" fontId="1" fillId="0" borderId="0" xfId="0" applyNumberFormat="1" applyFont="1" applyAlignment="1">
      <alignment horizontal="center" vertical="center"/>
    </xf>
    <xf numFmtId="2" fontId="43" fillId="0" borderId="0" xfId="0" applyNumberFormat="1" applyFont="1" applyAlignment="1">
      <alignment horizontal="center" vertical="center"/>
    </xf>
    <xf numFmtId="0" fontId="20" fillId="2" borderId="22" xfId="0" applyFont="1" applyFill="1" applyBorder="1" applyAlignment="1">
      <alignment horizontal="center" vertical="center"/>
    </xf>
    <xf numFmtId="2" fontId="0" fillId="0" borderId="0" xfId="0" applyNumberFormat="1" applyAlignment="1">
      <alignment vertical="center" wrapText="1"/>
    </xf>
    <xf numFmtId="0" fontId="43" fillId="0" borderId="42" xfId="0" applyFont="1" applyBorder="1" applyAlignment="1">
      <alignment horizontal="center" vertical="center" wrapText="1"/>
    </xf>
    <xf numFmtId="2" fontId="0" fillId="0" borderId="42" xfId="0" applyNumberFormat="1" applyBorder="1" applyAlignment="1">
      <alignment vertical="center" wrapText="1"/>
    </xf>
    <xf numFmtId="0" fontId="0" fillId="0" borderId="42" xfId="0" applyBorder="1" applyAlignment="1">
      <alignment vertical="center" wrapText="1"/>
    </xf>
    <xf numFmtId="0" fontId="6" fillId="0" borderId="42" xfId="0" applyFont="1" applyBorder="1" applyAlignment="1">
      <alignment vertical="center" wrapText="1"/>
    </xf>
    <xf numFmtId="0" fontId="15" fillId="0" borderId="42" xfId="0" applyFont="1" applyBorder="1" applyAlignment="1">
      <alignment vertical="center" wrapText="1"/>
    </xf>
    <xf numFmtId="0" fontId="20" fillId="2" borderId="22" xfId="0" applyFont="1" applyFill="1" applyBorder="1" applyAlignment="1">
      <alignment horizontal="center" vertical="center" wrapText="1"/>
    </xf>
    <xf numFmtId="0" fontId="0" fillId="0" borderId="0" xfId="0" applyAlignment="1">
      <alignment horizontal="center" vertical="center" wrapText="1"/>
    </xf>
    <xf numFmtId="2" fontId="5" fillId="0" borderId="22" xfId="0" applyNumberFormat="1" applyFont="1" applyBorder="1" applyAlignment="1">
      <alignment horizontal="center" vertical="center" wrapText="1"/>
    </xf>
    <xf numFmtId="2" fontId="6" fillId="0" borderId="22" xfId="0" applyNumberFormat="1" applyFont="1" applyBorder="1" applyAlignment="1">
      <alignment horizontal="center" vertical="center" wrapText="1"/>
    </xf>
    <xf numFmtId="2" fontId="43" fillId="0" borderId="0" xfId="0" applyNumberFormat="1" applyFont="1" applyAlignment="1">
      <alignment horizontal="center" vertical="center" wrapText="1"/>
    </xf>
    <xf numFmtId="165" fontId="43" fillId="0" borderId="0" xfId="0" applyNumberFormat="1" applyFont="1" applyAlignment="1">
      <alignment horizontal="center" vertical="center" wrapText="1"/>
    </xf>
    <xf numFmtId="167" fontId="43" fillId="0" borderId="0" xfId="0" applyNumberFormat="1" applyFont="1" applyAlignment="1">
      <alignment horizontal="center" vertical="center" wrapText="1"/>
    </xf>
    <xf numFmtId="2" fontId="43" fillId="0" borderId="42" xfId="0" applyNumberFormat="1" applyFont="1" applyBorder="1" applyAlignment="1">
      <alignment horizontal="center" vertical="center" wrapText="1"/>
    </xf>
    <xf numFmtId="2" fontId="43" fillId="0" borderId="42" xfId="0" applyNumberFormat="1" applyFont="1" applyBorder="1" applyAlignment="1">
      <alignment horizontal="center" vertical="center"/>
    </xf>
    <xf numFmtId="167" fontId="43" fillId="0" borderId="42" xfId="0" applyNumberFormat="1" applyFont="1" applyBorder="1" applyAlignment="1">
      <alignment horizontal="center" vertical="center" wrapText="1"/>
    </xf>
    <xf numFmtId="2" fontId="20" fillId="0" borderId="22" xfId="0" applyNumberFormat="1" applyFont="1" applyBorder="1" applyAlignment="1">
      <alignment horizontal="center" vertical="center"/>
    </xf>
    <xf numFmtId="2" fontId="41" fillId="0" borderId="22" xfId="0" applyNumberFormat="1" applyFont="1" applyBorder="1" applyAlignment="1">
      <alignment horizontal="center" vertical="center"/>
    </xf>
    <xf numFmtId="0" fontId="6" fillId="10" borderId="22" xfId="0" applyFont="1" applyFill="1" applyBorder="1" applyAlignment="1">
      <alignment vertical="center" wrapText="1"/>
    </xf>
    <xf numFmtId="0" fontId="1" fillId="13" borderId="22" xfId="0" applyFont="1" applyFill="1" applyBorder="1" applyAlignment="1">
      <alignment horizontal="center" vertical="center" wrapText="1"/>
    </xf>
    <xf numFmtId="0" fontId="29" fillId="0" borderId="22" xfId="0" applyFont="1" applyBorder="1" applyAlignment="1">
      <alignment horizontal="center" vertical="center" wrapText="1"/>
    </xf>
    <xf numFmtId="0" fontId="19" fillId="0" borderId="22" xfId="0" applyFont="1" applyBorder="1" applyAlignment="1">
      <alignment vertical="center" wrapText="1"/>
    </xf>
    <xf numFmtId="0" fontId="29" fillId="0" borderId="22" xfId="0" applyFont="1" applyBorder="1" applyAlignment="1">
      <alignment horizontal="center" vertical="top" wrapText="1"/>
    </xf>
    <xf numFmtId="0" fontId="30"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37" fillId="0" borderId="22" xfId="0" applyFont="1" applyBorder="1" applyAlignment="1">
      <alignment horizontal="center" vertical="center" wrapText="1"/>
    </xf>
    <xf numFmtId="0" fontId="30" fillId="12" borderId="22" xfId="0" applyFont="1" applyFill="1" applyBorder="1" applyAlignment="1">
      <alignment horizontal="center" vertical="center" wrapText="1"/>
    </xf>
    <xf numFmtId="0" fontId="33" fillId="8" borderId="22" xfId="0" applyFont="1" applyFill="1" applyBorder="1" applyAlignment="1">
      <alignment horizontal="center" vertical="center" wrapText="1"/>
    </xf>
    <xf numFmtId="0" fontId="29" fillId="12" borderId="22" xfId="0" applyFont="1" applyFill="1" applyBorder="1" applyAlignment="1">
      <alignment horizontal="center" vertical="center" wrapText="1"/>
    </xf>
    <xf numFmtId="0" fontId="33" fillId="10" borderId="22" xfId="0" applyFont="1" applyFill="1" applyBorder="1" applyAlignment="1">
      <alignment horizontal="center" vertical="center" wrapText="1"/>
    </xf>
    <xf numFmtId="0" fontId="33" fillId="12" borderId="22" xfId="0" applyFont="1" applyFill="1" applyBorder="1" applyAlignment="1">
      <alignment horizontal="center" vertical="center" wrapText="1"/>
    </xf>
    <xf numFmtId="0" fontId="1" fillId="0" borderId="22" xfId="0" applyFont="1" applyBorder="1" applyAlignment="1">
      <alignment horizontal="center" vertical="center"/>
    </xf>
    <xf numFmtId="0" fontId="33" fillId="0" borderId="22" xfId="0" applyFont="1" applyBorder="1" applyAlignment="1">
      <alignment horizontal="center" vertical="center" wrapText="1"/>
    </xf>
    <xf numFmtId="2" fontId="32" fillId="0" borderId="56" xfId="0" applyNumberFormat="1" applyFont="1" applyBorder="1" applyAlignment="1">
      <alignment horizontal="center" vertical="center" wrapText="1"/>
    </xf>
    <xf numFmtId="0" fontId="43" fillId="0" borderId="57" xfId="0" applyFont="1" applyBorder="1" applyAlignment="1">
      <alignment horizontal="center" vertical="center" wrapText="1"/>
    </xf>
    <xf numFmtId="2" fontId="32" fillId="0" borderId="0" xfId="0" applyNumberFormat="1" applyFont="1" applyAlignment="1">
      <alignment horizontal="center" vertical="center" wrapText="1"/>
    </xf>
    <xf numFmtId="2" fontId="43" fillId="0" borderId="58" xfId="0" applyNumberFormat="1" applyFont="1" applyBorder="1" applyAlignment="1">
      <alignment horizontal="center" vertical="center" wrapText="1"/>
    </xf>
    <xf numFmtId="0" fontId="43" fillId="0" borderId="59" xfId="0" applyFont="1" applyBorder="1" applyAlignment="1">
      <alignment horizontal="center" vertical="center" wrapText="1"/>
    </xf>
    <xf numFmtId="167" fontId="43" fillId="0" borderId="58" xfId="0" applyNumberFormat="1" applyFont="1" applyBorder="1" applyAlignment="1">
      <alignment horizontal="center" vertical="center" wrapText="1"/>
    </xf>
    <xf numFmtId="1" fontId="32" fillId="0" borderId="0" xfId="0" applyNumberFormat="1" applyFont="1" applyAlignment="1">
      <alignment horizontal="center" vertical="center" wrapText="1"/>
    </xf>
    <xf numFmtId="2" fontId="43" fillId="0" borderId="58" xfId="0" applyNumberFormat="1" applyFont="1" applyBorder="1" applyAlignment="1">
      <alignment horizontal="center" vertical="center"/>
    </xf>
    <xf numFmtId="0" fontId="1" fillId="0" borderId="0" xfId="0" applyFont="1" applyAlignment="1">
      <alignment vertical="center"/>
    </xf>
    <xf numFmtId="164" fontId="4" fillId="0" borderId="0" xfId="0" applyNumberFormat="1" applyFont="1" applyAlignment="1">
      <alignment horizontal="center" vertical="center"/>
    </xf>
    <xf numFmtId="0" fontId="10" fillId="0" borderId="0" xfId="0" applyFont="1" applyAlignment="1">
      <alignment horizontal="center" vertical="center"/>
    </xf>
    <xf numFmtId="0" fontId="18" fillId="0" borderId="0" xfId="0" applyFont="1" applyAlignment="1">
      <alignment horizontal="center" vertical="center" wrapText="1"/>
    </xf>
    <xf numFmtId="0" fontId="1" fillId="0" borderId="0" xfId="0" applyFont="1" applyAlignment="1">
      <alignment horizontal="left" vertical="center" wrapText="1"/>
    </xf>
    <xf numFmtId="0" fontId="6" fillId="0" borderId="0" xfId="0" applyFont="1"/>
    <xf numFmtId="0" fontId="2"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vertical="center" wrapText="1"/>
    </xf>
    <xf numFmtId="0" fontId="3" fillId="0" borderId="0" xfId="0" applyFont="1" applyAlignment="1">
      <alignment vertical="center" wrapText="1"/>
    </xf>
    <xf numFmtId="0" fontId="34" fillId="0" borderId="0" xfId="0" applyFont="1" applyAlignment="1">
      <alignment horizontal="center" vertical="center"/>
    </xf>
    <xf numFmtId="0" fontId="10" fillId="0" borderId="0" xfId="0" applyFont="1" applyAlignment="1">
      <alignment horizontal="center" vertical="center" wrapText="1"/>
    </xf>
    <xf numFmtId="0" fontId="34" fillId="0" borderId="0" xfId="0" applyFont="1" applyAlignment="1">
      <alignment horizontal="center" vertical="center" wrapText="1"/>
    </xf>
    <xf numFmtId="0" fontId="5" fillId="6" borderId="61" xfId="0" applyFont="1" applyFill="1" applyBorder="1" applyAlignment="1">
      <alignment vertical="center" wrapText="1"/>
    </xf>
    <xf numFmtId="11" fontId="7" fillId="6" borderId="61" xfId="0" applyNumberFormat="1" applyFont="1" applyFill="1" applyBorder="1" applyAlignment="1">
      <alignment horizontal="left" vertical="center" wrapText="1"/>
    </xf>
    <xf numFmtId="0" fontId="4" fillId="6" borderId="61" xfId="0" applyFont="1" applyFill="1" applyBorder="1" applyAlignment="1">
      <alignment horizontal="right" vertical="center" wrapText="1"/>
    </xf>
    <xf numFmtId="164" fontId="4" fillId="6" borderId="62" xfId="0" applyNumberFormat="1" applyFont="1" applyFill="1" applyBorder="1" applyAlignment="1">
      <alignment horizontal="center" vertical="center"/>
    </xf>
    <xf numFmtId="165" fontId="29" fillId="6" borderId="22" xfId="0" applyNumberFormat="1" applyFont="1" applyFill="1" applyBorder="1" applyAlignment="1">
      <alignment horizontal="center" vertical="top" wrapText="1"/>
    </xf>
    <xf numFmtId="165" fontId="1" fillId="6" borderId="22" xfId="0" applyNumberFormat="1" applyFont="1" applyFill="1" applyBorder="1" applyAlignment="1">
      <alignment horizontal="center" vertical="center" wrapText="1"/>
    </xf>
    <xf numFmtId="165" fontId="29" fillId="6" borderId="22" xfId="0" applyNumberFormat="1" applyFont="1" applyFill="1" applyBorder="1" applyAlignment="1">
      <alignment horizontal="center" vertical="center" wrapText="1"/>
    </xf>
    <xf numFmtId="0" fontId="42" fillId="6" borderId="22" xfId="0" applyFont="1" applyFill="1" applyBorder="1" applyAlignment="1">
      <alignment horizontal="center" vertical="center" wrapText="1"/>
    </xf>
    <xf numFmtId="0" fontId="31" fillId="6" borderId="22" xfId="0" applyFont="1" applyFill="1" applyBorder="1" applyAlignment="1">
      <alignment horizontal="center" vertical="center"/>
    </xf>
    <xf numFmtId="0" fontId="42" fillId="6" borderId="22" xfId="0" applyFont="1" applyFill="1" applyBorder="1" applyAlignment="1">
      <alignment horizontal="center" vertical="center"/>
    </xf>
    <xf numFmtId="0" fontId="29" fillId="6" borderId="22"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6" fillId="0" borderId="0" xfId="0" applyFont="1" applyAlignment="1">
      <alignment horizontal="center" vertical="center" wrapText="1"/>
    </xf>
    <xf numFmtId="2" fontId="1" fillId="0" borderId="0" xfId="0" applyNumberFormat="1" applyFont="1" applyAlignment="1">
      <alignment vertical="center" wrapText="1"/>
    </xf>
    <xf numFmtId="2" fontId="43" fillId="0" borderId="42" xfId="0" applyNumberFormat="1" applyFont="1" applyBorder="1" applyAlignment="1">
      <alignment vertical="center" wrapText="1"/>
    </xf>
    <xf numFmtId="2" fontId="43" fillId="0" borderId="0" xfId="0" applyNumberFormat="1" applyFont="1" applyAlignment="1">
      <alignment vertical="center" wrapText="1"/>
    </xf>
    <xf numFmtId="2" fontId="32" fillId="0" borderId="22" xfId="0" applyNumberFormat="1" applyFont="1" applyBorder="1" applyAlignment="1">
      <alignment vertical="center" wrapText="1"/>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28" fillId="4" borderId="11"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27" fillId="4" borderId="13" xfId="0" applyFont="1" applyFill="1" applyBorder="1" applyAlignment="1">
      <alignment horizontal="center" vertical="center" wrapText="1"/>
    </xf>
    <xf numFmtId="0" fontId="11" fillId="4" borderId="22" xfId="0" applyFont="1" applyFill="1" applyBorder="1" applyAlignment="1">
      <alignment horizontal="justify" vertical="center" wrapText="1"/>
    </xf>
    <xf numFmtId="0" fontId="6" fillId="4" borderId="22" xfId="0" applyFont="1" applyFill="1" applyBorder="1" applyAlignment="1">
      <alignment horizontal="justify" vertical="center" wrapText="1"/>
    </xf>
    <xf numFmtId="166" fontId="14" fillId="0" borderId="35" xfId="0" applyNumberFormat="1" applyFont="1" applyBorder="1" applyAlignment="1">
      <alignment horizontal="center" vertical="center" wrapText="1"/>
    </xf>
    <xf numFmtId="0" fontId="26" fillId="9" borderId="22" xfId="0" applyFont="1" applyFill="1" applyBorder="1" applyAlignment="1">
      <alignment horizontal="justify" vertical="center" wrapText="1"/>
    </xf>
    <xf numFmtId="0" fontId="9" fillId="9" borderId="22" xfId="0" applyFont="1" applyFill="1" applyBorder="1" applyAlignment="1">
      <alignment horizontal="justify" vertical="center" wrapText="1"/>
    </xf>
    <xf numFmtId="0" fontId="7" fillId="11" borderId="22"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11" borderId="20" xfId="0" applyFont="1" applyFill="1" applyBorder="1" applyAlignment="1">
      <alignment horizontal="center" vertical="center" wrapText="1"/>
    </xf>
    <xf numFmtId="0" fontId="7" fillId="11" borderId="21" xfId="0" applyFont="1" applyFill="1" applyBorder="1" applyAlignment="1">
      <alignment horizontal="center" vertical="center" wrapText="1"/>
    </xf>
    <xf numFmtId="0" fontId="1" fillId="2" borderId="22" xfId="0" applyFont="1" applyFill="1" applyBorder="1" applyAlignment="1">
      <alignment horizontal="center" vertical="center"/>
    </xf>
    <xf numFmtId="0" fontId="36" fillId="6" borderId="37" xfId="0" applyFont="1" applyFill="1" applyBorder="1" applyAlignment="1">
      <alignment horizontal="center" vertical="center"/>
    </xf>
    <xf numFmtId="0" fontId="36" fillId="6" borderId="38" xfId="0" applyFont="1" applyFill="1" applyBorder="1" applyAlignment="1">
      <alignment horizontal="center" vertical="center"/>
    </xf>
    <xf numFmtId="0" fontId="23" fillId="11" borderId="22" xfId="0" applyFont="1" applyFill="1" applyBorder="1" applyAlignment="1">
      <alignment horizontal="center" vertical="center"/>
    </xf>
    <xf numFmtId="0" fontId="10" fillId="11" borderId="22" xfId="0" applyFont="1" applyFill="1" applyBorder="1" applyAlignment="1">
      <alignment horizontal="center" vertical="center" wrapText="1"/>
    </xf>
    <xf numFmtId="0" fontId="5" fillId="6" borderId="31" xfId="0" applyFont="1" applyFill="1" applyBorder="1" applyAlignment="1">
      <alignment horizontal="center" vertical="center"/>
    </xf>
    <xf numFmtId="0" fontId="5" fillId="6" borderId="32" xfId="0" applyFont="1" applyFill="1" applyBorder="1" applyAlignment="1">
      <alignment horizontal="center" vertical="center"/>
    </xf>
    <xf numFmtId="0" fontId="5" fillId="6" borderId="33" xfId="0" applyFont="1" applyFill="1" applyBorder="1" applyAlignment="1">
      <alignment horizontal="center" vertical="center"/>
    </xf>
    <xf numFmtId="0" fontId="3" fillId="2" borderId="8" xfId="0" applyFont="1" applyFill="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3" fillId="2" borderId="2" xfId="0" applyFont="1" applyFill="1" applyBorder="1" applyAlignment="1">
      <alignment horizontal="left" vertical="center"/>
    </xf>
    <xf numFmtId="0" fontId="1" fillId="7" borderId="0" xfId="0" applyFont="1" applyFill="1" applyAlignment="1">
      <alignment horizontal="left" vertical="center"/>
    </xf>
    <xf numFmtId="0" fontId="1" fillId="7" borderId="3" xfId="0" applyFont="1" applyFill="1" applyBorder="1" applyAlignment="1">
      <alignment horizontal="left" vertical="center"/>
    </xf>
    <xf numFmtId="0" fontId="10" fillId="11" borderId="22" xfId="0" applyFont="1" applyFill="1" applyBorder="1" applyAlignment="1">
      <alignment horizontal="center" vertical="center"/>
    </xf>
    <xf numFmtId="0" fontId="20" fillId="2" borderId="2" xfId="0" applyFont="1" applyFill="1" applyBorder="1" applyAlignment="1">
      <alignment horizontal="left" vertical="center"/>
    </xf>
    <xf numFmtId="0" fontId="19" fillId="7" borderId="0" xfId="0" applyFont="1" applyFill="1" applyAlignment="1">
      <alignment vertical="center"/>
    </xf>
    <xf numFmtId="0" fontId="19" fillId="7" borderId="3" xfId="0" applyFont="1" applyFill="1" applyBorder="1" applyAlignment="1">
      <alignment vertical="center"/>
    </xf>
    <xf numFmtId="0" fontId="1" fillId="7" borderId="2" xfId="0" applyFont="1" applyFill="1" applyBorder="1" applyAlignment="1">
      <alignment horizontal="left" vertical="center"/>
    </xf>
    <xf numFmtId="0" fontId="17" fillId="2" borderId="23" xfId="0" applyFont="1" applyFill="1" applyBorder="1" applyAlignment="1">
      <alignment horizontal="center" vertical="center"/>
    </xf>
    <xf numFmtId="0" fontId="17" fillId="2" borderId="24" xfId="0" applyFont="1" applyFill="1" applyBorder="1" applyAlignment="1">
      <alignment horizontal="center" vertical="center"/>
    </xf>
    <xf numFmtId="0" fontId="17" fillId="2" borderId="25"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1" fillId="14" borderId="26" xfId="0" applyFont="1" applyFill="1" applyBorder="1" applyAlignment="1">
      <alignment horizontal="center" vertical="center"/>
    </xf>
    <xf numFmtId="0" fontId="1" fillId="14" borderId="22" xfId="0" applyFont="1" applyFill="1" applyBorder="1" applyAlignment="1">
      <alignment horizontal="center" vertical="center"/>
    </xf>
    <xf numFmtId="0" fontId="1" fillId="14" borderId="27"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7"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168" fontId="7" fillId="2" borderId="29" xfId="0" applyNumberFormat="1" applyFont="1" applyFill="1" applyBorder="1" applyAlignment="1">
      <alignment horizontal="center" vertical="center"/>
    </xf>
    <xf numFmtId="168" fontId="7" fillId="2" borderId="30" xfId="0" applyNumberFormat="1" applyFont="1" applyFill="1" applyBorder="1" applyAlignment="1">
      <alignment horizontal="center" vertical="center"/>
    </xf>
    <xf numFmtId="0" fontId="3" fillId="2" borderId="26"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5" fillId="9" borderId="23" xfId="0" applyFont="1" applyFill="1" applyBorder="1" applyAlignment="1">
      <alignment horizontal="center" vertical="center"/>
    </xf>
    <xf numFmtId="0" fontId="5" fillId="9" borderId="24" xfId="0" applyFont="1" applyFill="1" applyBorder="1" applyAlignment="1">
      <alignment horizontal="center" vertical="center"/>
    </xf>
    <xf numFmtId="0" fontId="5" fillId="9" borderId="25" xfId="0" applyFont="1" applyFill="1" applyBorder="1" applyAlignment="1">
      <alignment horizontal="center" vertical="center"/>
    </xf>
    <xf numFmtId="164" fontId="16" fillId="14" borderId="22" xfId="0" applyNumberFormat="1" applyFont="1" applyFill="1" applyBorder="1" applyAlignment="1" applyProtection="1">
      <alignment horizontal="center" vertical="center"/>
      <protection locked="0"/>
    </xf>
    <xf numFmtId="164" fontId="16" fillId="14" borderId="27" xfId="0" applyNumberFormat="1" applyFont="1" applyFill="1" applyBorder="1" applyAlignment="1" applyProtection="1">
      <alignment horizontal="center" vertical="center"/>
      <protection locked="0"/>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164" fontId="22" fillId="6" borderId="29" xfId="0" applyNumberFormat="1" applyFont="1" applyFill="1" applyBorder="1" applyAlignment="1">
      <alignment horizontal="center" vertical="center"/>
    </xf>
    <xf numFmtId="164" fontId="22" fillId="6" borderId="30" xfId="0" applyNumberFormat="1" applyFont="1" applyFill="1" applyBorder="1" applyAlignment="1">
      <alignment horizontal="center" vertical="center"/>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10" fillId="9" borderId="31" xfId="0" applyFont="1" applyFill="1" applyBorder="1" applyAlignment="1">
      <alignment horizontal="center" vertical="center" wrapText="1"/>
    </xf>
    <xf numFmtId="0" fontId="10" fillId="9" borderId="32" xfId="0" applyFont="1" applyFill="1" applyBorder="1" applyAlignment="1">
      <alignment horizontal="center" vertical="center" wrapText="1"/>
    </xf>
    <xf numFmtId="0" fontId="10" fillId="9" borderId="33"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7" fillId="11" borderId="18"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7" fillId="11" borderId="19"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18" fillId="6" borderId="54"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6" borderId="55" xfId="0" applyFont="1" applyFill="1" applyBorder="1" applyAlignment="1">
      <alignment horizontal="center" vertical="center" wrapText="1"/>
    </xf>
    <xf numFmtId="0" fontId="3" fillId="2" borderId="0" xfId="0" applyFont="1" applyFill="1" applyAlignment="1">
      <alignment horizontal="left" vertical="center"/>
    </xf>
    <xf numFmtId="0" fontId="3" fillId="2" borderId="3" xfId="0" applyFont="1" applyFill="1" applyBorder="1" applyAlignment="1">
      <alignment horizontal="left" vertical="center"/>
    </xf>
    <xf numFmtId="0" fontId="5" fillId="2" borderId="41"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0" xfId="0" applyFont="1" applyFill="1" applyAlignment="1">
      <alignment horizontal="center" vertical="center" wrapText="1"/>
    </xf>
    <xf numFmtId="0" fontId="17" fillId="2" borderId="44" xfId="0" applyFont="1" applyFill="1" applyBorder="1" applyAlignment="1">
      <alignment horizontal="center" vertical="center"/>
    </xf>
    <xf numFmtId="0" fontId="17" fillId="2" borderId="45" xfId="0" applyFont="1" applyFill="1" applyBorder="1" applyAlignment="1">
      <alignment horizontal="center" vertical="center"/>
    </xf>
    <xf numFmtId="0" fontId="17" fillId="2" borderId="46" xfId="0"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3" xfId="0" applyFont="1" applyFill="1" applyBorder="1" applyAlignment="1">
      <alignment horizontal="left" vertical="center" wrapText="1"/>
    </xf>
    <xf numFmtId="0" fontId="5" fillId="2" borderId="44"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3" xfId="0" applyFont="1" applyFill="1" applyBorder="1" applyAlignment="1">
      <alignment horizontal="left" vertical="center" wrapText="1"/>
    </xf>
    <xf numFmtId="0" fontId="3" fillId="2" borderId="51"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48" xfId="0" applyFont="1" applyFill="1" applyBorder="1" applyAlignment="1">
      <alignment horizontal="center" vertical="center" wrapText="1"/>
    </xf>
    <xf numFmtId="164" fontId="16" fillId="6" borderId="47" xfId="0" applyNumberFormat="1" applyFont="1" applyFill="1" applyBorder="1" applyAlignment="1">
      <alignment horizontal="center" vertical="center" wrapText="1"/>
    </xf>
    <xf numFmtId="164" fontId="16" fillId="6" borderId="43" xfId="0" applyNumberFormat="1"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5" fillId="9" borderId="44" xfId="0" applyFont="1" applyFill="1" applyBorder="1" applyAlignment="1">
      <alignment horizontal="center" vertical="center" wrapText="1"/>
    </xf>
    <xf numFmtId="0" fontId="5" fillId="9" borderId="45" xfId="0" applyFont="1" applyFill="1" applyBorder="1" applyAlignment="1">
      <alignment horizontal="center" vertical="center" wrapText="1"/>
    </xf>
    <xf numFmtId="0" fontId="5" fillId="9" borderId="46" xfId="0" applyFont="1" applyFill="1" applyBorder="1" applyAlignment="1">
      <alignment horizontal="center" vertical="center" wrapText="1"/>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3" xfId="0" applyFont="1" applyFill="1" applyBorder="1" applyAlignment="1">
      <alignment horizontal="center" vertical="center"/>
    </xf>
    <xf numFmtId="164" fontId="7" fillId="2" borderId="49" xfId="0" applyNumberFormat="1" applyFont="1" applyFill="1" applyBorder="1" applyAlignment="1">
      <alignment horizontal="center" vertical="center" wrapText="1"/>
    </xf>
    <xf numFmtId="164" fontId="7" fillId="2" borderId="50" xfId="0" applyNumberFormat="1" applyFont="1" applyFill="1" applyBorder="1" applyAlignment="1">
      <alignment horizontal="center" vertical="center" wrapText="1"/>
    </xf>
    <xf numFmtId="0" fontId="10" fillId="14" borderId="22" xfId="0" applyFont="1" applyFill="1" applyBorder="1" applyAlignment="1">
      <alignment horizontal="center" vertical="center" wrapText="1"/>
    </xf>
    <xf numFmtId="0" fontId="33" fillId="8" borderId="22" xfId="0" applyFont="1" applyFill="1" applyBorder="1" applyAlignment="1">
      <alignment horizontal="center" vertical="center" wrapText="1"/>
    </xf>
    <xf numFmtId="0" fontId="34" fillId="14" borderId="22" xfId="0" applyFont="1" applyFill="1" applyBorder="1" applyAlignment="1">
      <alignment horizontal="center" vertical="center"/>
    </xf>
    <xf numFmtId="0" fontId="10" fillId="14" borderId="22" xfId="0" applyFont="1" applyFill="1" applyBorder="1" applyAlignment="1">
      <alignment horizontal="center" vertical="center"/>
    </xf>
    <xf numFmtId="0" fontId="33" fillId="12" borderId="22" xfId="0" applyFont="1" applyFill="1" applyBorder="1" applyAlignment="1">
      <alignment horizontal="center" vertical="center" wrapText="1"/>
    </xf>
    <xf numFmtId="0" fontId="30" fillId="12" borderId="22" xfId="0" applyFont="1" applyFill="1" applyBorder="1" applyAlignment="1">
      <alignment horizontal="center" vertical="center" wrapText="1"/>
    </xf>
    <xf numFmtId="0" fontId="1" fillId="0" borderId="22" xfId="0" applyFont="1" applyBorder="1" applyAlignment="1">
      <alignment horizontal="center" vertical="center"/>
    </xf>
    <xf numFmtId="166" fontId="14" fillId="0" borderId="61" xfId="0" applyNumberFormat="1" applyFont="1" applyBorder="1" applyAlignment="1">
      <alignment horizontal="center" vertical="center" wrapText="1"/>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33" fillId="10" borderId="22" xfId="0" applyFont="1" applyFill="1" applyBorder="1" applyAlignment="1">
      <alignment horizontal="center" vertical="center" wrapText="1"/>
    </xf>
    <xf numFmtId="0" fontId="1" fillId="2" borderId="26" xfId="0" applyFont="1" applyFill="1" applyBorder="1" applyAlignment="1">
      <alignment horizontal="center" vertical="center"/>
    </xf>
    <xf numFmtId="0" fontId="1" fillId="7" borderId="22" xfId="0" applyFont="1" applyFill="1" applyBorder="1" applyAlignment="1">
      <alignment horizontal="center" vertical="center"/>
    </xf>
    <xf numFmtId="0" fontId="1" fillId="2" borderId="27" xfId="0" applyFont="1" applyFill="1" applyBorder="1" applyAlignment="1">
      <alignment horizontal="center" vertical="center"/>
    </xf>
    <xf numFmtId="0" fontId="5" fillId="9" borderId="23" xfId="0" applyFont="1" applyFill="1" applyBorder="1" applyAlignment="1">
      <alignment horizontal="center" vertical="center" wrapText="1"/>
    </xf>
    <xf numFmtId="0" fontId="5" fillId="9" borderId="24" xfId="0" applyFont="1" applyFill="1" applyBorder="1" applyAlignment="1">
      <alignment horizontal="center" vertical="center" wrapText="1"/>
    </xf>
    <xf numFmtId="0" fontId="5" fillId="9"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2" xfId="0" applyFont="1" applyFill="1" applyBorder="1" applyAlignment="1">
      <alignment horizontal="center" vertical="center" wrapText="1"/>
    </xf>
    <xf numFmtId="164" fontId="22" fillId="6" borderId="22" xfId="0" applyNumberFormat="1" applyFont="1" applyFill="1" applyBorder="1" applyAlignment="1">
      <alignment horizontal="center" vertical="center" wrapText="1"/>
    </xf>
    <xf numFmtId="164" fontId="22" fillId="6" borderId="27" xfId="0" applyNumberFormat="1" applyFont="1" applyFill="1" applyBorder="1" applyAlignment="1">
      <alignment horizontal="center" vertical="center" wrapText="1"/>
    </xf>
    <xf numFmtId="164" fontId="7" fillId="2" borderId="29" xfId="0" applyNumberFormat="1" applyFont="1" applyFill="1" applyBorder="1" applyAlignment="1">
      <alignment horizontal="center" vertical="center" wrapText="1"/>
    </xf>
    <xf numFmtId="164" fontId="7" fillId="2" borderId="30" xfId="0" applyNumberFormat="1"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1" fillId="2" borderId="0" xfId="0" applyFont="1" applyFill="1" applyAlignment="1">
      <alignment horizontal="left" vertical="center"/>
    </xf>
    <xf numFmtId="0" fontId="1" fillId="2" borderId="3" xfId="0" applyFont="1" applyFill="1" applyBorder="1" applyAlignment="1">
      <alignment horizontal="left" vertical="center"/>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6" fillId="2" borderId="0" xfId="0" applyFont="1" applyFill="1"/>
    <xf numFmtId="0" fontId="6" fillId="2" borderId="3" xfId="0" applyFont="1" applyFill="1" applyBorder="1"/>
    <xf numFmtId="0" fontId="21" fillId="6" borderId="37" xfId="0" applyFont="1" applyFill="1" applyBorder="1" applyAlignment="1">
      <alignment horizontal="center" vertical="center" wrapText="1"/>
    </xf>
    <xf numFmtId="0" fontId="21" fillId="6" borderId="39" xfId="0" applyFont="1" applyFill="1" applyBorder="1" applyAlignment="1">
      <alignment horizontal="center" vertical="center" wrapText="1"/>
    </xf>
    <xf numFmtId="0" fontId="18" fillId="6" borderId="16" xfId="0" applyFont="1" applyFill="1" applyBorder="1" applyAlignment="1">
      <alignment horizontal="center" vertical="center" wrapText="1"/>
    </xf>
    <xf numFmtId="0" fontId="18" fillId="6" borderId="15" xfId="0" applyFont="1" applyFill="1" applyBorder="1" applyAlignment="1">
      <alignment horizontal="center" vertical="center" wrapText="1"/>
    </xf>
    <xf numFmtId="0" fontId="18" fillId="6" borderId="17" xfId="0" applyFont="1" applyFill="1" applyBorder="1" applyAlignment="1">
      <alignment horizontal="center" vertical="center" wrapText="1"/>
    </xf>
    <xf numFmtId="0" fontId="34" fillId="14" borderId="22" xfId="0" applyFont="1" applyFill="1" applyBorder="1" applyAlignment="1">
      <alignment horizontal="center" vertical="center" wrapText="1"/>
    </xf>
    <xf numFmtId="0" fontId="10" fillId="14" borderId="0" xfId="0" applyFont="1" applyFill="1" applyAlignment="1">
      <alignment horizontal="center" vertical="center"/>
    </xf>
    <xf numFmtId="0" fontId="33" fillId="0" borderId="22" xfId="0" applyFont="1" applyBorder="1" applyAlignment="1">
      <alignment horizontal="center" vertical="center" wrapText="1"/>
    </xf>
    <xf numFmtId="0" fontId="29" fillId="8" borderId="22" xfId="0" applyFont="1" applyFill="1" applyBorder="1" applyAlignment="1">
      <alignment horizontal="center" vertical="top" wrapText="1"/>
    </xf>
    <xf numFmtId="0" fontId="29" fillId="12" borderId="22" xfId="0" applyFont="1" applyFill="1" applyBorder="1" applyAlignment="1">
      <alignment horizontal="center" vertical="center" wrapText="1"/>
    </xf>
  </cellXfs>
  <cellStyles count="1">
    <cellStyle name="Normal" xfId="0" builtinId="0"/>
  </cellStyles>
  <dxfs count="70">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s>
  <tableStyles count="0" defaultTableStyle="TableStyleMedium9" defaultPivotStyle="PivotStyleLight16"/>
  <colors>
    <mruColors>
      <color rgb="FF66FF33"/>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513715</xdr:colOff>
      <xdr:row>0</xdr:row>
      <xdr:rowOff>964565</xdr:rowOff>
    </xdr:to>
    <xdr:pic>
      <xdr:nvPicPr>
        <xdr:cNvPr id="2" name="Image 1">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srcRect/>
        <a:stretch>
          <a:fillRect/>
        </a:stretch>
      </xdr:blipFill>
      <xdr:spPr bwMode="auto">
        <a:xfrm>
          <a:off x="0" y="0"/>
          <a:ext cx="2952115" cy="964565"/>
        </a:xfrm>
        <a:prstGeom prst="rect">
          <a:avLst/>
        </a:prstGeom>
        <a:solidFill>
          <a:srgbClr val="FFFFFF"/>
        </a:solidFill>
      </xdr:spPr>
    </xdr:pic>
    <xdr:clientData/>
  </xdr:twoCellAnchor>
  <xdr:twoCellAnchor>
    <xdr:from>
      <xdr:col>6</xdr:col>
      <xdr:colOff>438150</xdr:colOff>
      <xdr:row>0</xdr:row>
      <xdr:rowOff>9525</xdr:rowOff>
    </xdr:from>
    <xdr:to>
      <xdr:col>10</xdr:col>
      <xdr:colOff>690881</xdr:colOff>
      <xdr:row>0</xdr:row>
      <xdr:rowOff>962025</xdr:rowOff>
    </xdr:to>
    <xdr:sp macro="" textlink="">
      <xdr:nvSpPr>
        <xdr:cNvPr id="4" name="Text Box 3">
          <a:extLst>
            <a:ext uri="{FF2B5EF4-FFF2-40B4-BE49-F238E27FC236}">
              <a16:creationId xmlns:a16="http://schemas.microsoft.com/office/drawing/2014/main" xmlns="" id="{00000000-0008-0000-0000-000004000000}"/>
            </a:ext>
          </a:extLst>
        </xdr:cNvPr>
        <xdr:cNvSpPr txBox="1">
          <a:spLocks noChangeArrowheads="1"/>
        </xdr:cNvSpPr>
      </xdr:nvSpPr>
      <xdr:spPr bwMode="auto">
        <a:xfrm>
          <a:off x="2876550" y="9525"/>
          <a:ext cx="2814956" cy="952500"/>
        </a:xfrm>
        <a:prstGeom prst="rect">
          <a:avLst/>
        </a:prstGeom>
        <a:solidFill>
          <a:srgbClr val="FFFFFF"/>
        </a:solidFill>
        <a:ln w="6350">
          <a:solidFill>
            <a:srgbClr val="000000"/>
          </a:solidFill>
          <a:miter lim="800000"/>
          <a:headEnd/>
          <a:tailEnd/>
        </a:ln>
      </xdr:spPr>
      <xdr:txBody>
        <a:bodyPr rot="0" vert="horz" wrap="square" lIns="94615" tIns="48895" rIns="94615" bIns="48895" anchor="t" anchorCtr="0" upright="1">
          <a:noAutofit/>
        </a:bodyPr>
        <a:lstStyle/>
        <a:p>
          <a:pPr algn="ctr">
            <a:spcAft>
              <a:spcPts val="0"/>
            </a:spcAft>
          </a:pPr>
          <a:r>
            <a:rPr lang="en-GB" sz="1100" b="1">
              <a:effectLst/>
              <a:latin typeface="Times New Roman" panose="02020603050405020304" pitchFamily="18" charset="0"/>
              <a:ea typeface="Times New Roman" panose="02020603050405020304" pitchFamily="18" charset="0"/>
            </a:rPr>
            <a:t>COORDINATION FEDERALE REGIONALE OCCITANIE CGT</a:t>
          </a:r>
          <a:endParaRPr lang="fr-FR" sz="1100">
            <a:effectLst/>
            <a:latin typeface="Times New Roman" panose="02020603050405020304" pitchFamily="18" charset="0"/>
            <a:ea typeface="Times New Roman" panose="02020603050405020304" pitchFamily="18" charset="0"/>
          </a:endParaRPr>
        </a:p>
        <a:p>
          <a:pPr algn="ctr">
            <a:spcAft>
              <a:spcPts val="0"/>
            </a:spcAft>
          </a:pPr>
          <a:r>
            <a:rPr lang="fr-FR" sz="1000" i="1">
              <a:effectLst/>
              <a:latin typeface="Verdana" panose="020B0604030504040204" pitchFamily="34" charset="0"/>
              <a:ea typeface="Times New Roman" panose="02020603050405020304" pitchFamily="18" charset="0"/>
            </a:rPr>
            <a:t>3 place Eugène Soula 09100 Pamiers</a:t>
          </a:r>
          <a:endParaRPr lang="fr-FR" sz="1000">
            <a:effectLst/>
            <a:latin typeface="Times New Roman" panose="02020603050405020304" pitchFamily="18" charset="0"/>
            <a:ea typeface="Times New Roman" panose="02020603050405020304" pitchFamily="18" charset="0"/>
          </a:endParaRPr>
        </a:p>
        <a:p>
          <a:pPr algn="ctr">
            <a:spcAft>
              <a:spcPts val="0"/>
            </a:spcAft>
          </a:pPr>
          <a:r>
            <a:rPr lang="fr-FR" sz="1200" u="sng">
              <a:solidFill>
                <a:srgbClr val="0000FF"/>
              </a:solidFill>
              <a:effectLst/>
              <a:latin typeface="Times New Roman" panose="02020603050405020304" pitchFamily="18" charset="0"/>
              <a:ea typeface="Times New Roman" panose="02020603050405020304" pitchFamily="18" charset="0"/>
            </a:rPr>
            <a:t>cfr.cgt.occitanie@gmail.com</a:t>
          </a:r>
          <a:endParaRPr lang="fr-FR" sz="1200">
            <a:effectLst/>
            <a:latin typeface="Times New Roman" panose="02020603050405020304" pitchFamily="18" charset="0"/>
            <a:ea typeface="Times New Roman" panose="02020603050405020304" pitchFamily="18" charset="0"/>
          </a:endParaRPr>
        </a:p>
        <a:p>
          <a:pPr algn="ctr">
            <a:spcAft>
              <a:spcPts val="0"/>
            </a:spcAft>
          </a:pPr>
          <a:r>
            <a:rPr lang="fr-FR" sz="1300">
              <a:effectLst/>
              <a:latin typeface="Times New Roman" panose="02020603050405020304" pitchFamily="18" charset="0"/>
              <a:ea typeface="Times New Roman" panose="02020603050405020304" pitchFamily="18" charset="0"/>
            </a:rPr>
            <a:t>Tél. : 06 83 30 39 43</a:t>
          </a:r>
          <a:endParaRPr lang="fr-FR"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256540</xdr:colOff>
      <xdr:row>0</xdr:row>
      <xdr:rowOff>964565</xdr:rowOff>
    </xdr:to>
    <xdr:pic>
      <xdr:nvPicPr>
        <xdr:cNvPr id="4" name="Image 3">
          <a:extLst>
            <a:ext uri="{FF2B5EF4-FFF2-40B4-BE49-F238E27FC236}">
              <a16:creationId xmlns:a16="http://schemas.microsoft.com/office/drawing/2014/main" xmlns="" id="{00000000-0008-0000-0100-000004000000}"/>
            </a:ext>
          </a:extLst>
        </xdr:cNvPr>
        <xdr:cNvPicPr/>
      </xdr:nvPicPr>
      <xdr:blipFill>
        <a:blip xmlns:r="http://schemas.openxmlformats.org/officeDocument/2006/relationships" r:embed="rId1"/>
        <a:srcRect/>
        <a:stretch>
          <a:fillRect/>
        </a:stretch>
      </xdr:blipFill>
      <xdr:spPr bwMode="auto">
        <a:xfrm>
          <a:off x="0" y="0"/>
          <a:ext cx="2952115" cy="964565"/>
        </a:xfrm>
        <a:prstGeom prst="rect">
          <a:avLst/>
        </a:prstGeom>
        <a:solidFill>
          <a:srgbClr val="FFFFFF"/>
        </a:solidFill>
      </xdr:spPr>
    </xdr:pic>
    <xdr:clientData/>
  </xdr:twoCellAnchor>
  <xdr:twoCellAnchor>
    <xdr:from>
      <xdr:col>7</xdr:col>
      <xdr:colOff>409576</xdr:colOff>
      <xdr:row>0</xdr:row>
      <xdr:rowOff>0</xdr:rowOff>
    </xdr:from>
    <xdr:to>
      <xdr:col>11</xdr:col>
      <xdr:colOff>652782</xdr:colOff>
      <xdr:row>0</xdr:row>
      <xdr:rowOff>962024</xdr:rowOff>
    </xdr:to>
    <xdr:sp macro="" textlink="">
      <xdr:nvSpPr>
        <xdr:cNvPr id="5" name="Text Box 3">
          <a:extLst>
            <a:ext uri="{FF2B5EF4-FFF2-40B4-BE49-F238E27FC236}">
              <a16:creationId xmlns:a16="http://schemas.microsoft.com/office/drawing/2014/main" xmlns="" id="{00000000-0008-0000-0100-000005000000}"/>
            </a:ext>
          </a:extLst>
        </xdr:cNvPr>
        <xdr:cNvSpPr txBox="1">
          <a:spLocks noChangeArrowheads="1"/>
        </xdr:cNvSpPr>
      </xdr:nvSpPr>
      <xdr:spPr bwMode="auto">
        <a:xfrm>
          <a:off x="2981326" y="0"/>
          <a:ext cx="2834006" cy="962024"/>
        </a:xfrm>
        <a:prstGeom prst="rect">
          <a:avLst/>
        </a:prstGeom>
        <a:solidFill>
          <a:srgbClr val="FFFFFF"/>
        </a:solidFill>
        <a:ln w="6350">
          <a:solidFill>
            <a:srgbClr val="000000"/>
          </a:solidFill>
          <a:miter lim="800000"/>
          <a:headEnd/>
          <a:tailEnd/>
        </a:ln>
      </xdr:spPr>
      <xdr:txBody>
        <a:bodyPr rot="0" vert="horz" wrap="square" lIns="94615" tIns="48895" rIns="94615" bIns="48895" anchor="t" anchorCtr="0" upright="1">
          <a:noAutofit/>
        </a:bodyPr>
        <a:lstStyle/>
        <a:p>
          <a:pPr algn="ctr">
            <a:spcAft>
              <a:spcPts val="0"/>
            </a:spcAft>
          </a:pPr>
          <a:r>
            <a:rPr lang="en-GB" sz="1100" b="1">
              <a:effectLst/>
              <a:latin typeface="Times New Roman" panose="02020603050405020304" pitchFamily="18" charset="0"/>
              <a:ea typeface="Times New Roman" panose="02020603050405020304" pitchFamily="18" charset="0"/>
            </a:rPr>
            <a:t>COORDINATION FEDERALE REGIONALE MIDI PY CGT</a:t>
          </a:r>
          <a:endParaRPr lang="fr-FR" sz="1100">
            <a:effectLst/>
            <a:latin typeface="Times New Roman" panose="02020603050405020304" pitchFamily="18" charset="0"/>
            <a:ea typeface="Times New Roman" panose="02020603050405020304" pitchFamily="18" charset="0"/>
          </a:endParaRPr>
        </a:p>
        <a:p>
          <a:pPr algn="ctr">
            <a:spcAft>
              <a:spcPts val="0"/>
            </a:spcAft>
          </a:pPr>
          <a:r>
            <a:rPr lang="fr-FR" sz="1000" i="1">
              <a:effectLst/>
              <a:latin typeface="Verdana" panose="020B0604030504040204" pitchFamily="34" charset="0"/>
              <a:ea typeface="Times New Roman" panose="02020603050405020304" pitchFamily="18" charset="0"/>
            </a:rPr>
            <a:t>3 place Eugène Soula 09100 Pamiers</a:t>
          </a:r>
          <a:endParaRPr lang="fr-FR" sz="1000">
            <a:effectLst/>
            <a:latin typeface="Times New Roman" panose="02020603050405020304" pitchFamily="18" charset="0"/>
            <a:ea typeface="Times New Roman" panose="02020603050405020304" pitchFamily="18" charset="0"/>
          </a:endParaRPr>
        </a:p>
        <a:p>
          <a:pPr algn="ctr">
            <a:spcAft>
              <a:spcPts val="0"/>
            </a:spcAft>
          </a:pPr>
          <a:r>
            <a:rPr lang="fr-FR" sz="1200" u="sng">
              <a:solidFill>
                <a:srgbClr val="0000FF"/>
              </a:solidFill>
              <a:effectLst/>
              <a:latin typeface="Times New Roman" panose="02020603050405020304" pitchFamily="18" charset="0"/>
              <a:ea typeface="Times New Roman" panose="02020603050405020304" pitchFamily="18" charset="0"/>
            </a:rPr>
            <a:t>cfr.cgt.midipy@gmail.com</a:t>
          </a:r>
          <a:endParaRPr lang="fr-FR" sz="1200">
            <a:effectLst/>
            <a:latin typeface="Times New Roman" panose="02020603050405020304" pitchFamily="18" charset="0"/>
            <a:ea typeface="Times New Roman" panose="02020603050405020304" pitchFamily="18" charset="0"/>
          </a:endParaRPr>
        </a:p>
        <a:p>
          <a:pPr algn="ctr">
            <a:spcAft>
              <a:spcPts val="0"/>
            </a:spcAft>
          </a:pPr>
          <a:r>
            <a:rPr lang="fr-FR" sz="1300">
              <a:effectLst/>
              <a:latin typeface="Times New Roman" panose="02020603050405020304" pitchFamily="18" charset="0"/>
              <a:ea typeface="Times New Roman" panose="02020603050405020304" pitchFamily="18" charset="0"/>
            </a:rPr>
            <a:t>Tél. : 06 83 30 39 43</a:t>
          </a:r>
          <a:endParaRPr lang="fr-FR" sz="12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543349</xdr:colOff>
      <xdr:row>0</xdr:row>
      <xdr:rowOff>964565</xdr:rowOff>
    </xdr:to>
    <xdr:pic>
      <xdr:nvPicPr>
        <xdr:cNvPr id="2" name="Image 1">
          <a:extLst>
            <a:ext uri="{FF2B5EF4-FFF2-40B4-BE49-F238E27FC236}">
              <a16:creationId xmlns:a16="http://schemas.microsoft.com/office/drawing/2014/main" xmlns="" id="{00000000-0008-0000-0200-000002000000}"/>
            </a:ext>
          </a:extLst>
        </xdr:cNvPr>
        <xdr:cNvPicPr/>
      </xdr:nvPicPr>
      <xdr:blipFill>
        <a:blip xmlns:r="http://schemas.openxmlformats.org/officeDocument/2006/relationships" r:embed="rId1"/>
        <a:srcRect/>
        <a:stretch>
          <a:fillRect/>
        </a:stretch>
      </xdr:blipFill>
      <xdr:spPr bwMode="auto">
        <a:xfrm>
          <a:off x="0" y="0"/>
          <a:ext cx="2952115" cy="964565"/>
        </a:xfrm>
        <a:prstGeom prst="rect">
          <a:avLst/>
        </a:prstGeom>
        <a:solidFill>
          <a:srgbClr val="FFFFFF"/>
        </a:solidFill>
      </xdr:spPr>
    </xdr:pic>
    <xdr:clientData/>
  </xdr:twoCellAnchor>
  <xdr:twoCellAnchor>
    <xdr:from>
      <xdr:col>7</xdr:col>
      <xdr:colOff>152401</xdr:colOff>
      <xdr:row>0</xdr:row>
      <xdr:rowOff>28575</xdr:rowOff>
    </xdr:from>
    <xdr:to>
      <xdr:col>11</xdr:col>
      <xdr:colOff>662307</xdr:colOff>
      <xdr:row>1</xdr:row>
      <xdr:rowOff>0</xdr:rowOff>
    </xdr:to>
    <xdr:sp macro="" textlink="">
      <xdr:nvSpPr>
        <xdr:cNvPr id="3" name="Text Box 3">
          <a:extLst>
            <a:ext uri="{FF2B5EF4-FFF2-40B4-BE49-F238E27FC236}">
              <a16:creationId xmlns:a16="http://schemas.microsoft.com/office/drawing/2014/main" xmlns="" id="{00000000-0008-0000-0200-000003000000}"/>
            </a:ext>
          </a:extLst>
        </xdr:cNvPr>
        <xdr:cNvSpPr txBox="1">
          <a:spLocks noChangeArrowheads="1"/>
        </xdr:cNvSpPr>
      </xdr:nvSpPr>
      <xdr:spPr bwMode="auto">
        <a:xfrm>
          <a:off x="2952751" y="28575"/>
          <a:ext cx="3100706" cy="952500"/>
        </a:xfrm>
        <a:prstGeom prst="rect">
          <a:avLst/>
        </a:prstGeom>
        <a:solidFill>
          <a:srgbClr val="FFFFFF"/>
        </a:solidFill>
        <a:ln w="6350">
          <a:solidFill>
            <a:srgbClr val="000000"/>
          </a:solidFill>
          <a:miter lim="800000"/>
          <a:headEnd/>
          <a:tailEnd/>
        </a:ln>
      </xdr:spPr>
      <xdr:txBody>
        <a:bodyPr rot="0" vert="horz" wrap="square" lIns="94615" tIns="48895" rIns="94615" bIns="48895" anchor="t" anchorCtr="0" upright="1">
          <a:noAutofit/>
        </a:bodyPr>
        <a:lstStyle/>
        <a:p>
          <a:pPr algn="ctr">
            <a:spcAft>
              <a:spcPts val="0"/>
            </a:spcAft>
          </a:pPr>
          <a:r>
            <a:rPr lang="en-GB" sz="1100" b="1">
              <a:effectLst/>
              <a:latin typeface="Times New Roman" panose="02020603050405020304" pitchFamily="18" charset="0"/>
              <a:ea typeface="Times New Roman" panose="02020603050405020304" pitchFamily="18" charset="0"/>
            </a:rPr>
            <a:t>COORDINATION FEDERALE REGIONALE MIDI PY CGT</a:t>
          </a:r>
          <a:endParaRPr lang="fr-FR" sz="1100">
            <a:effectLst/>
            <a:latin typeface="Times New Roman" panose="02020603050405020304" pitchFamily="18" charset="0"/>
            <a:ea typeface="Times New Roman" panose="02020603050405020304" pitchFamily="18" charset="0"/>
          </a:endParaRPr>
        </a:p>
        <a:p>
          <a:pPr algn="ctr">
            <a:spcAft>
              <a:spcPts val="0"/>
            </a:spcAft>
          </a:pPr>
          <a:r>
            <a:rPr lang="fr-FR" sz="1000" i="1">
              <a:effectLst/>
              <a:latin typeface="Verdana" panose="020B0604030504040204" pitchFamily="34" charset="0"/>
              <a:ea typeface="Times New Roman" panose="02020603050405020304" pitchFamily="18" charset="0"/>
            </a:rPr>
            <a:t>3 place Eugène Soula 09100 Pamiers</a:t>
          </a:r>
          <a:endParaRPr lang="fr-FR" sz="1000">
            <a:effectLst/>
            <a:latin typeface="Times New Roman" panose="02020603050405020304" pitchFamily="18" charset="0"/>
            <a:ea typeface="Times New Roman" panose="02020603050405020304" pitchFamily="18" charset="0"/>
          </a:endParaRPr>
        </a:p>
        <a:p>
          <a:pPr algn="ctr">
            <a:spcAft>
              <a:spcPts val="0"/>
            </a:spcAft>
          </a:pPr>
          <a:r>
            <a:rPr lang="fr-FR" sz="1200" u="sng">
              <a:solidFill>
                <a:srgbClr val="0000FF"/>
              </a:solidFill>
              <a:effectLst/>
              <a:latin typeface="Times New Roman" panose="02020603050405020304" pitchFamily="18" charset="0"/>
              <a:ea typeface="Times New Roman" panose="02020603050405020304" pitchFamily="18" charset="0"/>
            </a:rPr>
            <a:t>cfr.cgt.midipy@gmail.com</a:t>
          </a:r>
          <a:endParaRPr lang="fr-FR" sz="1200">
            <a:effectLst/>
            <a:latin typeface="Times New Roman" panose="02020603050405020304" pitchFamily="18" charset="0"/>
            <a:ea typeface="Times New Roman" panose="02020603050405020304" pitchFamily="18" charset="0"/>
          </a:endParaRPr>
        </a:p>
        <a:p>
          <a:pPr algn="ctr">
            <a:spcAft>
              <a:spcPts val="0"/>
            </a:spcAft>
          </a:pPr>
          <a:r>
            <a:rPr lang="fr-FR" sz="1300">
              <a:effectLst/>
              <a:latin typeface="Times New Roman" panose="02020603050405020304" pitchFamily="18" charset="0"/>
              <a:ea typeface="Times New Roman" panose="02020603050405020304" pitchFamily="18" charset="0"/>
            </a:rPr>
            <a:t>Tél. : 06 83 30 39 43</a:t>
          </a:r>
          <a:endParaRPr lang="fr-FR" sz="1200">
            <a:effectLst/>
            <a:latin typeface="Times New Roman" panose="02020603050405020304" pitchFamily="18" charset="0"/>
            <a:ea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XIS%20CFR/Desktop/AXS%20final%20ok%20GRILLE%20DE%20TRAITEMENT%202022%20au%2005%2001%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 C "/>
      <sheetName val="Cat B "/>
      <sheetName val="Cat A "/>
      <sheetName val="Feuil3"/>
    </sheetNames>
    <sheetDataSet>
      <sheetData sheetId="0">
        <row r="6">
          <cell r="H6">
            <v>9.1999999999999998E-2</v>
          </cell>
          <cell r="I6">
            <v>5.0000000000000001E-3</v>
          </cell>
        </row>
      </sheetData>
      <sheetData sheetId="1"/>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7"/>
  <sheetViews>
    <sheetView tabSelected="1" topLeftCell="A55" zoomScale="150" zoomScaleNormal="150" zoomScaleSheetLayoutView="120" workbookViewId="0">
      <selection activeCell="O63" sqref="O63"/>
    </sheetView>
  </sheetViews>
  <sheetFormatPr baseColWidth="10" defaultColWidth="11.453125" defaultRowHeight="10.5" x14ac:dyDescent="0.25"/>
  <cols>
    <col min="1" max="1" width="8" style="6" customWidth="1"/>
    <col min="2" max="2" width="5.7265625" style="23" bestFit="1" customWidth="1"/>
    <col min="3" max="3" width="6.7265625" style="25" customWidth="1"/>
    <col min="4" max="4" width="8.54296875" style="23" customWidth="1"/>
    <col min="5" max="5" width="8.54296875" style="23" hidden="1" customWidth="1"/>
    <col min="6" max="6" width="7.54296875" style="25" customWidth="1"/>
    <col min="7" max="7" width="9.7265625" style="23" customWidth="1"/>
    <col min="8" max="8" width="8.453125" style="25" customWidth="1"/>
    <col min="9" max="9" width="8.26953125" style="23" customWidth="1"/>
    <col min="10" max="10" width="12" style="36" customWidth="1"/>
    <col min="11" max="11" width="10.453125" style="23" customWidth="1"/>
    <col min="12" max="12" width="0" style="6" hidden="1" customWidth="1"/>
    <col min="13" max="13" width="4" style="6" customWidth="1"/>
    <col min="14" max="14" width="7.90625" style="23" hidden="1" customWidth="1"/>
    <col min="15" max="16384" width="11.453125" style="23"/>
  </cols>
  <sheetData>
    <row r="1" spans="1:14" ht="77.25" customHeight="1" thickBot="1" x14ac:dyDescent="0.3"/>
    <row r="2" spans="1:14" ht="37.5" customHeight="1" thickBot="1" x14ac:dyDescent="0.3">
      <c r="A2" s="208" t="s">
        <v>10</v>
      </c>
      <c r="B2" s="209"/>
      <c r="C2" s="209"/>
      <c r="D2" s="122">
        <v>4.9227804500000003</v>
      </c>
      <c r="E2" s="92"/>
      <c r="F2" s="93" t="s">
        <v>42</v>
      </c>
      <c r="G2" s="215">
        <v>46023</v>
      </c>
      <c r="H2" s="215"/>
      <c r="I2" s="215"/>
      <c r="J2" s="94" t="s">
        <v>40</v>
      </c>
      <c r="K2" s="115">
        <f>I104</f>
        <v>1823.03</v>
      </c>
      <c r="L2" s="6" t="s">
        <v>43</v>
      </c>
    </row>
    <row r="3" spans="1:14" ht="13.5" thickBot="1" x14ac:dyDescent="0.3">
      <c r="A3" s="219" t="s">
        <v>47</v>
      </c>
      <c r="B3" s="220"/>
      <c r="C3" s="220"/>
      <c r="D3" s="220"/>
      <c r="E3" s="220"/>
      <c r="F3" s="220"/>
      <c r="G3" s="220"/>
      <c r="H3" s="220"/>
      <c r="I3" s="220"/>
      <c r="J3" s="220"/>
      <c r="K3" s="221"/>
    </row>
    <row r="4" spans="1:14" s="24" customFormat="1" ht="48" customHeight="1" thickTop="1" x14ac:dyDescent="0.25">
      <c r="A4" s="210" t="s">
        <v>151</v>
      </c>
      <c r="B4" s="211"/>
      <c r="C4" s="211"/>
      <c r="D4" s="211"/>
      <c r="E4" s="211"/>
      <c r="F4" s="211"/>
      <c r="G4" s="211"/>
      <c r="H4" s="211"/>
      <c r="I4" s="211"/>
      <c r="J4" s="211"/>
      <c r="K4" s="212"/>
      <c r="L4" s="6"/>
      <c r="M4" s="6"/>
    </row>
    <row r="5" spans="1:14" s="6" customFormat="1" x14ac:dyDescent="0.25">
      <c r="A5" s="222" t="s">
        <v>0</v>
      </c>
      <c r="B5" s="53" t="s">
        <v>44</v>
      </c>
      <c r="C5" s="66" t="s">
        <v>1</v>
      </c>
      <c r="D5" s="67" t="s">
        <v>3</v>
      </c>
      <c r="E5" s="67" t="s">
        <v>31</v>
      </c>
      <c r="F5" s="136" t="s">
        <v>5</v>
      </c>
      <c r="G5" s="67" t="s">
        <v>7</v>
      </c>
      <c r="H5" s="136" t="s">
        <v>6</v>
      </c>
      <c r="I5" s="67" t="s">
        <v>13</v>
      </c>
      <c r="J5" s="68" t="s">
        <v>14</v>
      </c>
      <c r="K5" s="67" t="s">
        <v>8</v>
      </c>
      <c r="L5" s="129" t="s">
        <v>8</v>
      </c>
      <c r="M5" s="133"/>
      <c r="N5" s="133"/>
    </row>
    <row r="6" spans="1:14" s="6" customFormat="1" ht="20" x14ac:dyDescent="0.25">
      <c r="A6" s="222"/>
      <c r="B6" s="53" t="s">
        <v>45</v>
      </c>
      <c r="C6" s="66" t="s">
        <v>2</v>
      </c>
      <c r="D6" s="67" t="s">
        <v>4</v>
      </c>
      <c r="E6" s="67"/>
      <c r="F6" s="69">
        <v>0.111</v>
      </c>
      <c r="G6" s="67" t="s">
        <v>11</v>
      </c>
      <c r="H6" s="70">
        <v>9.1999999999999998E-2</v>
      </c>
      <c r="I6" s="71">
        <v>5.0000000000000001E-3</v>
      </c>
      <c r="J6" s="68" t="s">
        <v>12</v>
      </c>
      <c r="K6" s="67" t="s">
        <v>9</v>
      </c>
      <c r="L6" s="130" t="s">
        <v>158</v>
      </c>
      <c r="M6" s="123"/>
      <c r="N6" s="125" t="s">
        <v>157</v>
      </c>
    </row>
    <row r="7" spans="1:14" s="6" customFormat="1" x14ac:dyDescent="0.25">
      <c r="A7" s="121">
        <v>1</v>
      </c>
      <c r="B7" s="72" t="s">
        <v>24</v>
      </c>
      <c r="C7" s="118">
        <v>366</v>
      </c>
      <c r="D7" s="73">
        <f>C7*$D$2</f>
        <v>1801.7376447000001</v>
      </c>
      <c r="E7" s="73">
        <f>D7+G7</f>
        <v>1823.03</v>
      </c>
      <c r="F7" s="74">
        <f>E7*$F$6</f>
        <v>202.35632999999999</v>
      </c>
      <c r="G7" s="73">
        <f>IF(D7&lt;$K$2,$K$2-D7,0)</f>
        <v>21.292355299999826</v>
      </c>
      <c r="H7" s="74">
        <f>(E7*98.25%)*$H$6</f>
        <v>164.78368170000002</v>
      </c>
      <c r="I7" s="73">
        <f>(E7*98.25%)*$I$6</f>
        <v>8.9556348750000012</v>
      </c>
      <c r="J7" s="75" t="s">
        <v>61</v>
      </c>
      <c r="K7" s="73">
        <f>D7-F7+G7-H7-I7</f>
        <v>1446.9343534249999</v>
      </c>
      <c r="L7" s="131">
        <v>1309.1901841655999</v>
      </c>
      <c r="M7" s="134"/>
      <c r="N7" s="126">
        <f t="shared" ref="N7:N17" si="0" xml:space="preserve"> K7-L7</f>
        <v>137.7441692594</v>
      </c>
    </row>
    <row r="8" spans="1:14" s="6" customFormat="1" x14ac:dyDescent="0.25">
      <c r="A8" s="121">
        <v>2</v>
      </c>
      <c r="B8" s="72" t="s">
        <v>24</v>
      </c>
      <c r="C8" s="118">
        <v>367</v>
      </c>
      <c r="D8" s="73">
        <f t="shared" ref="D8:D17" si="1">C8*$D$2</f>
        <v>1806.66042515</v>
      </c>
      <c r="E8" s="73">
        <f t="shared" ref="E8:E17" si="2">D8+G8</f>
        <v>1823.03</v>
      </c>
      <c r="F8" s="74">
        <f t="shared" ref="F8:F17" si="3">E8*$F$6</f>
        <v>202.35632999999999</v>
      </c>
      <c r="G8" s="73">
        <f t="shared" ref="G8:G17" si="4">IF(D8&lt;$K$2,$K$2-D8,0)</f>
        <v>16.369574849999935</v>
      </c>
      <c r="H8" s="74">
        <f t="shared" ref="H8:H17" si="5">(E8*98.25%)*$H$6</f>
        <v>164.78368170000002</v>
      </c>
      <c r="I8" s="73">
        <f t="shared" ref="I8:I17" si="6">(E8*98.25%)*$I$6</f>
        <v>8.9556348750000012</v>
      </c>
      <c r="J8" s="75" t="s">
        <v>61</v>
      </c>
      <c r="K8" s="73">
        <f t="shared" ref="K8:K17" si="7">D8-F8+G8-H8-I8</f>
        <v>1446.9343534249999</v>
      </c>
      <c r="L8" s="131">
        <v>1309.1901841655999</v>
      </c>
      <c r="M8" s="134"/>
      <c r="N8" s="126">
        <f t="shared" si="0"/>
        <v>137.7441692594</v>
      </c>
    </row>
    <row r="9" spans="1:14" s="6" customFormat="1" x14ac:dyDescent="0.25">
      <c r="A9" s="121">
        <v>3</v>
      </c>
      <c r="B9" s="72" t="s">
        <v>24</v>
      </c>
      <c r="C9" s="118">
        <v>368</v>
      </c>
      <c r="D9" s="73">
        <f t="shared" si="1"/>
        <v>1811.5832056000002</v>
      </c>
      <c r="E9" s="73">
        <f t="shared" si="2"/>
        <v>1823.03</v>
      </c>
      <c r="F9" s="74">
        <f t="shared" si="3"/>
        <v>202.35632999999999</v>
      </c>
      <c r="G9" s="73">
        <f t="shared" si="4"/>
        <v>11.446794399999817</v>
      </c>
      <c r="H9" s="74">
        <f t="shared" si="5"/>
        <v>164.78368170000002</v>
      </c>
      <c r="I9" s="73">
        <f t="shared" si="6"/>
        <v>8.9556348750000012</v>
      </c>
      <c r="J9" s="75" t="s">
        <v>61</v>
      </c>
      <c r="K9" s="73">
        <f t="shared" si="7"/>
        <v>1446.9343534249999</v>
      </c>
      <c r="L9" s="131">
        <v>1309.1901841655999</v>
      </c>
      <c r="M9" s="134"/>
      <c r="N9" s="126">
        <f t="shared" si="0"/>
        <v>137.7441692594</v>
      </c>
    </row>
    <row r="10" spans="1:14" s="6" customFormat="1" x14ac:dyDescent="0.25">
      <c r="A10" s="121">
        <v>4</v>
      </c>
      <c r="B10" s="72" t="s">
        <v>24</v>
      </c>
      <c r="C10" s="118">
        <v>369</v>
      </c>
      <c r="D10" s="73">
        <f t="shared" si="1"/>
        <v>1816.50598605</v>
      </c>
      <c r="E10" s="73">
        <f t="shared" si="2"/>
        <v>1823.03</v>
      </c>
      <c r="F10" s="74">
        <f t="shared" si="3"/>
        <v>202.35632999999999</v>
      </c>
      <c r="G10" s="73">
        <f t="shared" si="4"/>
        <v>6.5240139499999259</v>
      </c>
      <c r="H10" s="74">
        <f t="shared" si="5"/>
        <v>164.78368170000002</v>
      </c>
      <c r="I10" s="73">
        <f t="shared" si="6"/>
        <v>8.9556348750000012</v>
      </c>
      <c r="J10" s="75" t="s">
        <v>61</v>
      </c>
      <c r="K10" s="73">
        <f t="shared" si="7"/>
        <v>1446.9343534249999</v>
      </c>
      <c r="L10" s="131">
        <v>1309.1901841655999</v>
      </c>
      <c r="M10" s="134"/>
      <c r="N10" s="126">
        <f t="shared" si="0"/>
        <v>137.7441692594</v>
      </c>
    </row>
    <row r="11" spans="1:14" s="6" customFormat="1" x14ac:dyDescent="0.25">
      <c r="A11" s="121">
        <v>5</v>
      </c>
      <c r="B11" s="72" t="s">
        <v>24</v>
      </c>
      <c r="C11" s="118">
        <v>370</v>
      </c>
      <c r="D11" s="73">
        <f t="shared" si="1"/>
        <v>1821.4287665000002</v>
      </c>
      <c r="E11" s="73">
        <f t="shared" si="2"/>
        <v>1823.03</v>
      </c>
      <c r="F11" s="74">
        <f t="shared" si="3"/>
        <v>202.35632999999999</v>
      </c>
      <c r="G11" s="73">
        <f t="shared" si="4"/>
        <v>1.6012334999998075</v>
      </c>
      <c r="H11" s="74">
        <f t="shared" si="5"/>
        <v>164.78368170000002</v>
      </c>
      <c r="I11" s="73">
        <f t="shared" si="6"/>
        <v>8.9556348750000012</v>
      </c>
      <c r="J11" s="75" t="s">
        <v>61</v>
      </c>
      <c r="K11" s="73">
        <f t="shared" si="7"/>
        <v>1446.9343534249999</v>
      </c>
      <c r="L11" s="131">
        <v>1309.1901841655999</v>
      </c>
      <c r="M11" s="134"/>
      <c r="N11" s="126">
        <f t="shared" si="0"/>
        <v>137.7441692594</v>
      </c>
    </row>
    <row r="12" spans="1:14" s="6" customFormat="1" x14ac:dyDescent="0.25">
      <c r="A12" s="121">
        <v>6</v>
      </c>
      <c r="B12" s="72" t="s">
        <v>24</v>
      </c>
      <c r="C12" s="118">
        <v>371</v>
      </c>
      <c r="D12" s="73">
        <f t="shared" si="1"/>
        <v>1826.3515469500001</v>
      </c>
      <c r="E12" s="73">
        <f t="shared" si="2"/>
        <v>1826.3515469500001</v>
      </c>
      <c r="F12" s="74">
        <f t="shared" si="3"/>
        <v>202.72502171145001</v>
      </c>
      <c r="G12" s="73">
        <f t="shared" si="4"/>
        <v>0</v>
      </c>
      <c r="H12" s="74">
        <f t="shared" si="5"/>
        <v>165.08391632881052</v>
      </c>
      <c r="I12" s="73">
        <f t="shared" si="6"/>
        <v>8.9719519743918763</v>
      </c>
      <c r="J12" s="75" t="s">
        <v>61</v>
      </c>
      <c r="K12" s="73">
        <f t="shared" si="7"/>
        <v>1449.5706569353476</v>
      </c>
      <c r="L12" s="131">
        <v>1309.1901841655999</v>
      </c>
      <c r="M12" s="134"/>
      <c r="N12" s="126">
        <f t="shared" si="0"/>
        <v>140.38047276974771</v>
      </c>
    </row>
    <row r="13" spans="1:14" s="6" customFormat="1" x14ac:dyDescent="0.25">
      <c r="A13" s="121">
        <v>7</v>
      </c>
      <c r="B13" s="72" t="s">
        <v>34</v>
      </c>
      <c r="C13" s="118">
        <v>372</v>
      </c>
      <c r="D13" s="73">
        <f t="shared" si="1"/>
        <v>1831.2743274000002</v>
      </c>
      <c r="E13" s="73">
        <f t="shared" si="2"/>
        <v>1831.2743274000002</v>
      </c>
      <c r="F13" s="74">
        <f t="shared" si="3"/>
        <v>203.27145034140003</v>
      </c>
      <c r="G13" s="73">
        <f t="shared" si="4"/>
        <v>0</v>
      </c>
      <c r="H13" s="74">
        <f t="shared" si="5"/>
        <v>165.52888645368603</v>
      </c>
      <c r="I13" s="73">
        <f t="shared" si="6"/>
        <v>8.9961351333525013</v>
      </c>
      <c r="J13" s="75" t="s">
        <v>61</v>
      </c>
      <c r="K13" s="73">
        <f t="shared" si="7"/>
        <v>1453.4778554715617</v>
      </c>
      <c r="L13" s="131">
        <v>1309.1901841655999</v>
      </c>
      <c r="M13" s="134"/>
      <c r="N13" s="126">
        <f t="shared" si="0"/>
        <v>144.28767130596179</v>
      </c>
    </row>
    <row r="14" spans="1:14" s="6" customFormat="1" x14ac:dyDescent="0.25">
      <c r="A14" s="121">
        <v>8</v>
      </c>
      <c r="B14" s="72" t="s">
        <v>34</v>
      </c>
      <c r="C14" s="118">
        <v>373</v>
      </c>
      <c r="D14" s="73">
        <f t="shared" si="1"/>
        <v>1836.1971078500001</v>
      </c>
      <c r="E14" s="73">
        <f t="shared" si="2"/>
        <v>1836.1971078500001</v>
      </c>
      <c r="F14" s="74">
        <f t="shared" si="3"/>
        <v>203.81787897135001</v>
      </c>
      <c r="G14" s="73">
        <f t="shared" si="4"/>
        <v>0</v>
      </c>
      <c r="H14" s="74">
        <f t="shared" si="5"/>
        <v>165.97385657856151</v>
      </c>
      <c r="I14" s="73">
        <f t="shared" si="6"/>
        <v>9.0203182923131262</v>
      </c>
      <c r="J14" s="75" t="s">
        <v>61</v>
      </c>
      <c r="K14" s="73">
        <f t="shared" si="7"/>
        <v>1457.3850540077756</v>
      </c>
      <c r="L14" s="131">
        <v>1316.62876475745</v>
      </c>
      <c r="M14" s="134"/>
      <c r="N14" s="126">
        <f t="shared" si="0"/>
        <v>140.75628925032561</v>
      </c>
    </row>
    <row r="15" spans="1:14" s="6" customFormat="1" x14ac:dyDescent="0.25">
      <c r="A15" s="121">
        <v>9</v>
      </c>
      <c r="B15" s="72" t="s">
        <v>34</v>
      </c>
      <c r="C15" s="196">
        <v>376</v>
      </c>
      <c r="D15" s="73">
        <f t="shared" si="1"/>
        <v>1850.9654492000002</v>
      </c>
      <c r="E15" s="73">
        <f t="shared" si="2"/>
        <v>1850.9654492000002</v>
      </c>
      <c r="F15" s="74">
        <f t="shared" si="3"/>
        <v>205.45716486120003</v>
      </c>
      <c r="G15" s="73">
        <f t="shared" si="4"/>
        <v>0</v>
      </c>
      <c r="H15" s="74">
        <f t="shared" si="5"/>
        <v>167.30876695318801</v>
      </c>
      <c r="I15" s="73">
        <f t="shared" si="6"/>
        <v>9.0928677691950011</v>
      </c>
      <c r="J15" s="75" t="s">
        <v>61</v>
      </c>
      <c r="K15" s="73">
        <f t="shared" si="7"/>
        <v>1469.1066496164171</v>
      </c>
      <c r="L15" s="131">
        <v>1350.1023774207747</v>
      </c>
      <c r="M15" s="134"/>
      <c r="N15" s="126">
        <f t="shared" si="0"/>
        <v>119.00427219564244</v>
      </c>
    </row>
    <row r="16" spans="1:14" s="6" customFormat="1" x14ac:dyDescent="0.25">
      <c r="A16" s="121">
        <v>10</v>
      </c>
      <c r="B16" s="72" t="s">
        <v>33</v>
      </c>
      <c r="C16" s="196">
        <v>377</v>
      </c>
      <c r="D16" s="73">
        <f t="shared" si="1"/>
        <v>1855.8882296500001</v>
      </c>
      <c r="E16" s="73">
        <f t="shared" si="2"/>
        <v>1855.8882296500001</v>
      </c>
      <c r="F16" s="74">
        <f t="shared" si="3"/>
        <v>206.00359349115001</v>
      </c>
      <c r="G16" s="73">
        <f t="shared" si="4"/>
        <v>0</v>
      </c>
      <c r="H16" s="74">
        <f t="shared" si="5"/>
        <v>167.75373707806352</v>
      </c>
      <c r="I16" s="73">
        <f t="shared" si="6"/>
        <v>9.117050928155626</v>
      </c>
      <c r="J16" s="75" t="s">
        <v>61</v>
      </c>
      <c r="K16" s="73">
        <f t="shared" si="7"/>
        <v>1473.013848152631</v>
      </c>
      <c r="L16" s="131">
        <v>1383.5759900840997</v>
      </c>
      <c r="M16" s="134"/>
      <c r="N16" s="126">
        <f t="shared" si="0"/>
        <v>89.437858068531341</v>
      </c>
    </row>
    <row r="17" spans="1:14" s="6" customFormat="1" x14ac:dyDescent="0.25">
      <c r="A17" s="121">
        <v>11</v>
      </c>
      <c r="B17" s="72" t="s">
        <v>43</v>
      </c>
      <c r="C17" s="196">
        <v>387</v>
      </c>
      <c r="D17" s="73">
        <f t="shared" si="1"/>
        <v>1905.1160341500001</v>
      </c>
      <c r="E17" s="73">
        <f t="shared" si="2"/>
        <v>1905.1160341500001</v>
      </c>
      <c r="F17" s="74">
        <f t="shared" si="3"/>
        <v>211.46787979065002</v>
      </c>
      <c r="G17" s="73">
        <f t="shared" si="4"/>
        <v>0</v>
      </c>
      <c r="H17" s="74">
        <f t="shared" si="5"/>
        <v>172.20343832681851</v>
      </c>
      <c r="I17" s="73">
        <f t="shared" si="6"/>
        <v>9.3588825177618773</v>
      </c>
      <c r="J17" s="75" t="s">
        <v>61</v>
      </c>
      <c r="K17" s="73">
        <f t="shared" si="7"/>
        <v>1512.0858335147698</v>
      </c>
      <c r="L17" s="131">
        <v>1420.7688930433499</v>
      </c>
      <c r="M17" s="134"/>
      <c r="N17" s="126">
        <f t="shared" si="0"/>
        <v>91.316940471419912</v>
      </c>
    </row>
    <row r="18" spans="1:14" s="24" customFormat="1" ht="13" x14ac:dyDescent="0.25">
      <c r="A18" s="218" t="s">
        <v>46</v>
      </c>
      <c r="B18" s="218"/>
      <c r="C18" s="218"/>
      <c r="D18" s="218"/>
      <c r="E18" s="218"/>
      <c r="F18" s="218"/>
      <c r="G18" s="218"/>
      <c r="H18" s="218"/>
      <c r="I18" s="218"/>
      <c r="J18" s="218"/>
      <c r="K18" s="218"/>
      <c r="L18" s="129"/>
      <c r="M18" s="133"/>
      <c r="N18" s="134" t="s">
        <v>43</v>
      </c>
    </row>
    <row r="19" spans="1:14" ht="35.25" customHeight="1" x14ac:dyDescent="0.25">
      <c r="A19" s="213" t="s">
        <v>170</v>
      </c>
      <c r="B19" s="214"/>
      <c r="C19" s="214"/>
      <c r="D19" s="214"/>
      <c r="E19" s="214"/>
      <c r="F19" s="214"/>
      <c r="G19" s="214"/>
      <c r="H19" s="214"/>
      <c r="I19" s="214"/>
      <c r="J19" s="214"/>
      <c r="K19" s="214"/>
      <c r="L19" s="129"/>
      <c r="M19" s="133"/>
      <c r="N19" s="134" t="s">
        <v>43</v>
      </c>
    </row>
    <row r="20" spans="1:14" x14ac:dyDescent="0.25">
      <c r="A20" s="222" t="s">
        <v>0</v>
      </c>
      <c r="B20" s="53" t="s">
        <v>44</v>
      </c>
      <c r="C20" s="66" t="s">
        <v>1</v>
      </c>
      <c r="D20" s="67" t="s">
        <v>3</v>
      </c>
      <c r="E20" s="67"/>
      <c r="F20" s="136" t="s">
        <v>5</v>
      </c>
      <c r="G20" s="67" t="s">
        <v>7</v>
      </c>
      <c r="H20" s="136" t="s">
        <v>6</v>
      </c>
      <c r="I20" s="67" t="s">
        <v>13</v>
      </c>
      <c r="J20" s="68" t="s">
        <v>14</v>
      </c>
      <c r="K20" s="67" t="s">
        <v>8</v>
      </c>
      <c r="L20" s="129" t="s">
        <v>43</v>
      </c>
      <c r="M20" s="133"/>
      <c r="N20" s="134" t="s">
        <v>43</v>
      </c>
    </row>
    <row r="21" spans="1:14" ht="20" x14ac:dyDescent="0.25">
      <c r="A21" s="222"/>
      <c r="B21" s="53" t="s">
        <v>45</v>
      </c>
      <c r="C21" s="66" t="s">
        <v>2</v>
      </c>
      <c r="D21" s="121" t="s">
        <v>4</v>
      </c>
      <c r="E21" s="121"/>
      <c r="F21" s="55">
        <f>$F$6</f>
        <v>0.111</v>
      </c>
      <c r="G21" s="121" t="s">
        <v>11</v>
      </c>
      <c r="H21" s="55">
        <f>$H$6</f>
        <v>9.1999999999999998E-2</v>
      </c>
      <c r="I21" s="56">
        <f>$I$6</f>
        <v>5.0000000000000001E-3</v>
      </c>
      <c r="J21" s="76" t="s">
        <v>12</v>
      </c>
      <c r="K21" s="121" t="s">
        <v>9</v>
      </c>
      <c r="L21" s="130" t="s">
        <v>158</v>
      </c>
      <c r="M21" s="123"/>
      <c r="N21" s="125" t="s">
        <v>157</v>
      </c>
    </row>
    <row r="22" spans="1:14" x14ac:dyDescent="0.25">
      <c r="A22" s="121">
        <v>1</v>
      </c>
      <c r="B22" s="72" t="s">
        <v>24</v>
      </c>
      <c r="C22" s="118">
        <v>367</v>
      </c>
      <c r="D22" s="73">
        <f t="shared" ref="D22:D32" si="8">C22*$D$2</f>
        <v>1806.66042515</v>
      </c>
      <c r="E22" s="73">
        <f t="shared" ref="E22:E32" si="9">D22+G22</f>
        <v>1823.03</v>
      </c>
      <c r="F22" s="74">
        <f t="shared" ref="F22:F32" si="10">E22*$F$6</f>
        <v>202.35632999999999</v>
      </c>
      <c r="G22" s="73">
        <f t="shared" ref="G22:G33" si="11">IF(D22&lt;$K$2,$K$2-D22,0)</f>
        <v>16.369574849999935</v>
      </c>
      <c r="H22" s="74">
        <f t="shared" ref="H22:H33" si="12">(E22*98.25%)*$H$6</f>
        <v>164.78368170000002</v>
      </c>
      <c r="I22" s="73">
        <f t="shared" ref="I22:I33" si="13">(E22*98.25%)*$I$6</f>
        <v>8.9556348750000012</v>
      </c>
      <c r="J22" s="75" t="s">
        <v>61</v>
      </c>
      <c r="K22" s="73">
        <f t="shared" ref="K22:K33" si="14">D22-F22+G22-H22-I22</f>
        <v>1446.9343534249999</v>
      </c>
      <c r="L22" s="131">
        <v>1309.1901841655999</v>
      </c>
      <c r="M22" s="134"/>
      <c r="N22" s="126">
        <f t="shared" ref="N22:N33" si="15" xml:space="preserve"> K22-L22</f>
        <v>137.7441692594</v>
      </c>
    </row>
    <row r="23" spans="1:14" x14ac:dyDescent="0.25">
      <c r="A23" s="121">
        <v>2</v>
      </c>
      <c r="B23" s="72" t="s">
        <v>24</v>
      </c>
      <c r="C23" s="118">
        <v>369</v>
      </c>
      <c r="D23" s="73">
        <f t="shared" si="8"/>
        <v>1816.50598605</v>
      </c>
      <c r="E23" s="73">
        <f t="shared" si="9"/>
        <v>1823.03</v>
      </c>
      <c r="F23" s="74">
        <f t="shared" si="10"/>
        <v>202.35632999999999</v>
      </c>
      <c r="G23" s="73">
        <f t="shared" si="11"/>
        <v>6.5240139499999259</v>
      </c>
      <c r="H23" s="74">
        <f t="shared" si="12"/>
        <v>164.78368170000002</v>
      </c>
      <c r="I23" s="73">
        <f t="shared" si="13"/>
        <v>8.9556348750000012</v>
      </c>
      <c r="J23" s="75" t="s">
        <v>61</v>
      </c>
      <c r="K23" s="73">
        <f t="shared" si="14"/>
        <v>1446.9343534249999</v>
      </c>
      <c r="L23" s="131">
        <v>1309.1901841655999</v>
      </c>
      <c r="M23" s="134"/>
      <c r="N23" s="126">
        <f t="shared" si="15"/>
        <v>137.7441692594</v>
      </c>
    </row>
    <row r="24" spans="1:14" x14ac:dyDescent="0.25">
      <c r="A24" s="121">
        <v>3</v>
      </c>
      <c r="B24" s="72" t="s">
        <v>24</v>
      </c>
      <c r="C24" s="118">
        <v>370</v>
      </c>
      <c r="D24" s="73">
        <f t="shared" si="8"/>
        <v>1821.4287665000002</v>
      </c>
      <c r="E24" s="73">
        <f t="shared" si="9"/>
        <v>1823.03</v>
      </c>
      <c r="F24" s="74">
        <f t="shared" si="10"/>
        <v>202.35632999999999</v>
      </c>
      <c r="G24" s="73">
        <f t="shared" si="11"/>
        <v>1.6012334999998075</v>
      </c>
      <c r="H24" s="74">
        <f t="shared" si="12"/>
        <v>164.78368170000002</v>
      </c>
      <c r="I24" s="73">
        <f t="shared" si="13"/>
        <v>8.9556348750000012</v>
      </c>
      <c r="J24" s="75" t="s">
        <v>61</v>
      </c>
      <c r="K24" s="73">
        <f t="shared" si="14"/>
        <v>1446.9343534249999</v>
      </c>
      <c r="L24" s="131">
        <v>1309.1901841655999</v>
      </c>
      <c r="M24" s="134"/>
      <c r="N24" s="126">
        <f t="shared" si="15"/>
        <v>137.7441692594</v>
      </c>
    </row>
    <row r="25" spans="1:14" x14ac:dyDescent="0.25">
      <c r="A25" s="121">
        <v>4</v>
      </c>
      <c r="B25" s="72" t="s">
        <v>24</v>
      </c>
      <c r="C25" s="118">
        <v>373</v>
      </c>
      <c r="D25" s="73">
        <f t="shared" si="8"/>
        <v>1836.1971078500001</v>
      </c>
      <c r="E25" s="73">
        <f t="shared" si="9"/>
        <v>1836.1971078500001</v>
      </c>
      <c r="F25" s="74">
        <f t="shared" si="10"/>
        <v>203.81787897135001</v>
      </c>
      <c r="G25" s="73">
        <f t="shared" si="11"/>
        <v>0</v>
      </c>
      <c r="H25" s="74">
        <f t="shared" si="12"/>
        <v>165.97385657856151</v>
      </c>
      <c r="I25" s="73">
        <f t="shared" si="13"/>
        <v>9.0203182923131262</v>
      </c>
      <c r="J25" s="75" t="s">
        <v>61</v>
      </c>
      <c r="K25" s="73">
        <f t="shared" si="14"/>
        <v>1457.3850540077756</v>
      </c>
      <c r="L25" s="131">
        <v>1316.62876475745</v>
      </c>
      <c r="M25" s="134"/>
      <c r="N25" s="126">
        <f t="shared" si="15"/>
        <v>140.75628925032561</v>
      </c>
    </row>
    <row r="26" spans="1:14" x14ac:dyDescent="0.25">
      <c r="A26" s="121">
        <v>5</v>
      </c>
      <c r="B26" s="72" t="s">
        <v>24</v>
      </c>
      <c r="C26" s="118">
        <v>374</v>
      </c>
      <c r="D26" s="73">
        <f t="shared" si="8"/>
        <v>1841.1198883000002</v>
      </c>
      <c r="E26" s="73">
        <f t="shared" si="9"/>
        <v>1841.1198883000002</v>
      </c>
      <c r="F26" s="74">
        <f t="shared" si="10"/>
        <v>204.36430760130003</v>
      </c>
      <c r="G26" s="73">
        <f t="shared" si="11"/>
        <v>0</v>
      </c>
      <c r="H26" s="74">
        <f t="shared" si="12"/>
        <v>166.41882670343702</v>
      </c>
      <c r="I26" s="73">
        <f t="shared" si="13"/>
        <v>9.0445014512737512</v>
      </c>
      <c r="J26" s="75" t="s">
        <v>61</v>
      </c>
      <c r="K26" s="73">
        <f t="shared" si="14"/>
        <v>1461.2922525439894</v>
      </c>
      <c r="L26" s="131">
        <v>1338.9445065329999</v>
      </c>
      <c r="M26" s="134"/>
      <c r="N26" s="126">
        <f t="shared" si="15"/>
        <v>122.34774601098957</v>
      </c>
    </row>
    <row r="27" spans="1:14" x14ac:dyDescent="0.25">
      <c r="A27" s="121">
        <v>6</v>
      </c>
      <c r="B27" s="72" t="s">
        <v>24</v>
      </c>
      <c r="C27" s="196">
        <v>376</v>
      </c>
      <c r="D27" s="73">
        <f t="shared" si="8"/>
        <v>1850.9654492000002</v>
      </c>
      <c r="E27" s="73">
        <f t="shared" si="9"/>
        <v>1850.9654492000002</v>
      </c>
      <c r="F27" s="74">
        <f t="shared" si="10"/>
        <v>205.45716486120003</v>
      </c>
      <c r="G27" s="73">
        <f t="shared" si="11"/>
        <v>0</v>
      </c>
      <c r="H27" s="74">
        <f t="shared" si="12"/>
        <v>167.30876695318801</v>
      </c>
      <c r="I27" s="73">
        <f t="shared" si="13"/>
        <v>9.0928677691950011</v>
      </c>
      <c r="J27" s="75" t="s">
        <v>61</v>
      </c>
      <c r="K27" s="73">
        <f t="shared" si="14"/>
        <v>1469.1066496164171</v>
      </c>
      <c r="L27" s="131">
        <v>1357.540958012625</v>
      </c>
      <c r="M27" s="134"/>
      <c r="N27" s="126">
        <f t="shared" si="15"/>
        <v>111.56569160379217</v>
      </c>
    </row>
    <row r="28" spans="1:14" x14ac:dyDescent="0.25">
      <c r="A28" s="121">
        <v>7</v>
      </c>
      <c r="B28" s="72" t="s">
        <v>30</v>
      </c>
      <c r="C28" s="196">
        <v>377</v>
      </c>
      <c r="D28" s="73">
        <f t="shared" si="8"/>
        <v>1855.8882296500001</v>
      </c>
      <c r="E28" s="73">
        <f t="shared" si="9"/>
        <v>1855.8882296500001</v>
      </c>
      <c r="F28" s="74">
        <f t="shared" si="10"/>
        <v>206.00359349115001</v>
      </c>
      <c r="G28" s="73">
        <f t="shared" si="11"/>
        <v>0</v>
      </c>
      <c r="H28" s="74">
        <f t="shared" si="12"/>
        <v>167.75373707806352</v>
      </c>
      <c r="I28" s="73">
        <f t="shared" si="13"/>
        <v>9.117050928155626</v>
      </c>
      <c r="J28" s="75" t="s">
        <v>61</v>
      </c>
      <c r="K28" s="73">
        <f t="shared" si="14"/>
        <v>1473.013848152631</v>
      </c>
      <c r="L28" s="131">
        <v>1376.1374094922498</v>
      </c>
      <c r="M28" s="134"/>
      <c r="N28" s="126">
        <f t="shared" si="15"/>
        <v>96.876438660381154</v>
      </c>
    </row>
    <row r="29" spans="1:14" x14ac:dyDescent="0.25">
      <c r="A29" s="121">
        <v>8</v>
      </c>
      <c r="B29" s="72" t="s">
        <v>30</v>
      </c>
      <c r="C29" s="196">
        <v>385</v>
      </c>
      <c r="D29" s="73">
        <f t="shared" si="8"/>
        <v>1895.2704732500001</v>
      </c>
      <c r="E29" s="73">
        <f t="shared" si="9"/>
        <v>1895.2704732500001</v>
      </c>
      <c r="F29" s="74">
        <f t="shared" si="10"/>
        <v>210.37502253075002</v>
      </c>
      <c r="G29" s="73">
        <f t="shared" si="11"/>
        <v>0</v>
      </c>
      <c r="H29" s="74">
        <f t="shared" si="12"/>
        <v>171.31349807706752</v>
      </c>
      <c r="I29" s="73">
        <f t="shared" si="13"/>
        <v>9.3105161998406274</v>
      </c>
      <c r="J29" s="75" t="s">
        <v>61</v>
      </c>
      <c r="K29" s="73">
        <f t="shared" si="14"/>
        <v>1504.2714364423421</v>
      </c>
      <c r="L29" s="131">
        <v>1413.3303124514998</v>
      </c>
      <c r="M29" s="134"/>
      <c r="N29" s="126">
        <f t="shared" si="15"/>
        <v>90.941123990842243</v>
      </c>
    </row>
    <row r="30" spans="1:14" x14ac:dyDescent="0.25">
      <c r="A30" s="121">
        <v>9</v>
      </c>
      <c r="B30" s="72" t="s">
        <v>34</v>
      </c>
      <c r="C30" s="196">
        <v>397</v>
      </c>
      <c r="D30" s="73">
        <f t="shared" si="8"/>
        <v>1954.3438386500002</v>
      </c>
      <c r="E30" s="73">
        <f t="shared" si="9"/>
        <v>1954.3438386500002</v>
      </c>
      <c r="F30" s="74">
        <f t="shared" si="10"/>
        <v>216.93216609015002</v>
      </c>
      <c r="G30" s="73">
        <f t="shared" si="11"/>
        <v>0</v>
      </c>
      <c r="H30" s="74">
        <f t="shared" si="12"/>
        <v>176.6531395755735</v>
      </c>
      <c r="I30" s="73">
        <f t="shared" si="13"/>
        <v>9.6007141073681268</v>
      </c>
      <c r="J30" s="75" t="s">
        <v>61</v>
      </c>
      <c r="K30" s="73">
        <f t="shared" si="14"/>
        <v>1551.1578188769086</v>
      </c>
      <c r="L30" s="131">
        <v>1457.9617960025998</v>
      </c>
      <c r="M30" s="134"/>
      <c r="N30" s="126">
        <f t="shared" si="15"/>
        <v>93.19602287430871</v>
      </c>
    </row>
    <row r="31" spans="1:14" x14ac:dyDescent="0.25">
      <c r="A31" s="121">
        <v>10</v>
      </c>
      <c r="B31" s="72" t="s">
        <v>34</v>
      </c>
      <c r="C31" s="196">
        <v>409</v>
      </c>
      <c r="D31" s="73">
        <f t="shared" si="8"/>
        <v>2013.4172040500002</v>
      </c>
      <c r="E31" s="73">
        <f t="shared" si="9"/>
        <v>2013.4172040500002</v>
      </c>
      <c r="F31" s="74">
        <f t="shared" si="10"/>
        <v>223.48930964955002</v>
      </c>
      <c r="G31" s="73">
        <f t="shared" si="11"/>
        <v>0</v>
      </c>
      <c r="H31" s="74">
        <f t="shared" si="12"/>
        <v>181.99278107407952</v>
      </c>
      <c r="I31" s="73">
        <f t="shared" si="13"/>
        <v>9.8909120148956262</v>
      </c>
      <c r="J31" s="75" t="s">
        <v>61</v>
      </c>
      <c r="K31" s="73">
        <f t="shared" si="14"/>
        <v>1598.0442013114753</v>
      </c>
      <c r="L31" s="131">
        <v>1502.5932795536999</v>
      </c>
      <c r="M31" s="134"/>
      <c r="N31" s="126">
        <f t="shared" si="15"/>
        <v>95.450921757775404</v>
      </c>
    </row>
    <row r="32" spans="1:14" x14ac:dyDescent="0.25">
      <c r="A32" s="121">
        <v>11</v>
      </c>
      <c r="B32" s="72" t="s">
        <v>33</v>
      </c>
      <c r="C32" s="196">
        <v>417</v>
      </c>
      <c r="D32" s="73">
        <f t="shared" si="8"/>
        <v>2052.7994476500003</v>
      </c>
      <c r="E32" s="73">
        <f t="shared" si="9"/>
        <v>2052.7994476500003</v>
      </c>
      <c r="F32" s="74">
        <f t="shared" si="10"/>
        <v>227.86073868915003</v>
      </c>
      <c r="G32" s="73">
        <f t="shared" si="11"/>
        <v>0</v>
      </c>
      <c r="H32" s="74">
        <f t="shared" si="12"/>
        <v>185.55254207308354</v>
      </c>
      <c r="I32" s="73">
        <f t="shared" si="13"/>
        <v>10.084377286580628</v>
      </c>
      <c r="J32" s="75" t="s">
        <v>61</v>
      </c>
      <c r="K32" s="73">
        <f t="shared" si="14"/>
        <v>1629.3017896011863</v>
      </c>
      <c r="L32" s="131">
        <v>1532.3476019210998</v>
      </c>
      <c r="M32" s="134"/>
      <c r="N32" s="126">
        <f t="shared" si="15"/>
        <v>96.954187680086534</v>
      </c>
    </row>
    <row r="33" spans="1:14" x14ac:dyDescent="0.25">
      <c r="A33" s="121">
        <v>12</v>
      </c>
      <c r="B33" s="66"/>
      <c r="C33" s="196">
        <v>425</v>
      </c>
      <c r="D33" s="73">
        <f>C33*$D$2</f>
        <v>2092.1816912500003</v>
      </c>
      <c r="E33" s="73">
        <f>D33+G33</f>
        <v>2092.1816912500003</v>
      </c>
      <c r="F33" s="74">
        <f>E33*$F$6</f>
        <v>232.23216772875003</v>
      </c>
      <c r="G33" s="73">
        <f t="shared" si="11"/>
        <v>0</v>
      </c>
      <c r="H33" s="74">
        <f t="shared" si="12"/>
        <v>189.11230307208754</v>
      </c>
      <c r="I33" s="73">
        <f t="shared" si="13"/>
        <v>10.277842558265627</v>
      </c>
      <c r="J33" s="75" t="s">
        <v>61</v>
      </c>
      <c r="K33" s="73">
        <f t="shared" si="14"/>
        <v>1660.5593778908972</v>
      </c>
      <c r="L33" s="131">
        <v>1562.1019242885</v>
      </c>
      <c r="M33" s="134"/>
      <c r="N33" s="126">
        <f t="shared" si="15"/>
        <v>98.457453602397209</v>
      </c>
    </row>
    <row r="34" spans="1:14" ht="13" x14ac:dyDescent="0.25">
      <c r="A34" s="218" t="s">
        <v>106</v>
      </c>
      <c r="B34" s="218"/>
      <c r="C34" s="218"/>
      <c r="D34" s="218"/>
      <c r="E34" s="218"/>
      <c r="F34" s="218"/>
      <c r="G34" s="218"/>
      <c r="H34" s="218"/>
      <c r="I34" s="218"/>
      <c r="J34" s="218"/>
      <c r="K34" s="218"/>
      <c r="L34" s="129"/>
      <c r="M34" s="133"/>
      <c r="N34" s="134" t="s">
        <v>43</v>
      </c>
    </row>
    <row r="35" spans="1:14" ht="33" customHeight="1" x14ac:dyDescent="0.25">
      <c r="A35" s="216" t="s">
        <v>171</v>
      </c>
      <c r="B35" s="217"/>
      <c r="C35" s="217"/>
      <c r="D35" s="217"/>
      <c r="E35" s="217"/>
      <c r="F35" s="217"/>
      <c r="G35" s="217"/>
      <c r="H35" s="217"/>
      <c r="I35" s="217"/>
      <c r="J35" s="217"/>
      <c r="K35" s="217"/>
      <c r="L35" s="129"/>
      <c r="M35" s="133"/>
      <c r="N35" s="134" t="s">
        <v>43</v>
      </c>
    </row>
    <row r="36" spans="1:14" x14ac:dyDescent="0.25">
      <c r="A36" s="222" t="s">
        <v>0</v>
      </c>
      <c r="B36" s="53" t="s">
        <v>44</v>
      </c>
      <c r="C36" s="66" t="s">
        <v>1</v>
      </c>
      <c r="D36" s="67" t="s">
        <v>3</v>
      </c>
      <c r="E36" s="67"/>
      <c r="F36" s="136" t="s">
        <v>5</v>
      </c>
      <c r="G36" s="67" t="s">
        <v>7</v>
      </c>
      <c r="H36" s="136" t="s">
        <v>6</v>
      </c>
      <c r="I36" s="67" t="s">
        <v>13</v>
      </c>
      <c r="J36" s="68" t="s">
        <v>14</v>
      </c>
      <c r="K36" s="67" t="s">
        <v>8</v>
      </c>
      <c r="L36" s="129" t="s">
        <v>43</v>
      </c>
      <c r="M36" s="133"/>
      <c r="N36" s="134" t="s">
        <v>43</v>
      </c>
    </row>
    <row r="37" spans="1:14" ht="20" x14ac:dyDescent="0.25">
      <c r="A37" s="222"/>
      <c r="B37" s="53" t="s">
        <v>45</v>
      </c>
      <c r="C37" s="66" t="s">
        <v>2</v>
      </c>
      <c r="D37" s="121" t="s">
        <v>4</v>
      </c>
      <c r="E37" s="121"/>
      <c r="F37" s="55">
        <f>$F$6</f>
        <v>0.111</v>
      </c>
      <c r="G37" s="121" t="s">
        <v>11</v>
      </c>
      <c r="H37" s="55">
        <f>$H$6</f>
        <v>9.1999999999999998E-2</v>
      </c>
      <c r="I37" s="56">
        <f>$I$6</f>
        <v>5.0000000000000001E-3</v>
      </c>
      <c r="J37" s="76" t="s">
        <v>12</v>
      </c>
      <c r="K37" s="121" t="s">
        <v>9</v>
      </c>
      <c r="L37" s="130" t="s">
        <v>158</v>
      </c>
      <c r="M37" s="123"/>
      <c r="N37" s="125" t="s">
        <v>157</v>
      </c>
    </row>
    <row r="38" spans="1:14" x14ac:dyDescent="0.25">
      <c r="A38" s="121">
        <v>1</v>
      </c>
      <c r="B38" s="72" t="s">
        <v>24</v>
      </c>
      <c r="C38" s="118">
        <v>373</v>
      </c>
      <c r="D38" s="73">
        <f t="shared" ref="D38:D47" si="16">C38*$D$2</f>
        <v>1836.1971078500001</v>
      </c>
      <c r="E38" s="73">
        <f t="shared" ref="E38:E47" si="17">D38+G38</f>
        <v>1836.1971078500001</v>
      </c>
      <c r="F38" s="74">
        <f t="shared" ref="F38:F47" si="18">E38*$F$6</f>
        <v>203.81787897135001</v>
      </c>
      <c r="G38" s="73">
        <f t="shared" ref="G38:G47" si="19">IF(D38&lt;$K$2,$K$2-D38,0)</f>
        <v>0</v>
      </c>
      <c r="H38" s="74">
        <f t="shared" ref="H38:H47" si="20">(E38*98.25%)*$H$6</f>
        <v>165.97385657856151</v>
      </c>
      <c r="I38" s="73">
        <f t="shared" ref="I38:I47" si="21">(E38*98.25%)*$I$6</f>
        <v>9.0203182923131262</v>
      </c>
      <c r="J38" s="75" t="s">
        <v>61</v>
      </c>
      <c r="K38" s="73">
        <f t="shared" ref="K38:K47" si="22">D38-F38+G38-H38-I38</f>
        <v>1457.3850540077756</v>
      </c>
      <c r="L38" s="131">
        <v>1320.348055053375</v>
      </c>
      <c r="M38" s="134"/>
      <c r="N38" s="126">
        <f t="shared" ref="N38:N47" si="23" xml:space="preserve"> K38-L38</f>
        <v>137.03699895440059</v>
      </c>
    </row>
    <row r="39" spans="1:14" x14ac:dyDescent="0.25">
      <c r="A39" s="121">
        <v>2</v>
      </c>
      <c r="B39" s="72" t="s">
        <v>24</v>
      </c>
      <c r="C39" s="196">
        <v>375</v>
      </c>
      <c r="D39" s="73">
        <f t="shared" si="16"/>
        <v>1846.0426687500001</v>
      </c>
      <c r="E39" s="73">
        <f t="shared" si="17"/>
        <v>1846.0426687500001</v>
      </c>
      <c r="F39" s="74">
        <f t="shared" si="18"/>
        <v>204.91073623125001</v>
      </c>
      <c r="G39" s="73">
        <f t="shared" si="19"/>
        <v>0</v>
      </c>
      <c r="H39" s="74">
        <f t="shared" si="20"/>
        <v>166.8637968283125</v>
      </c>
      <c r="I39" s="73">
        <f t="shared" si="21"/>
        <v>9.0686846102343761</v>
      </c>
      <c r="J39" s="75" t="s">
        <v>61</v>
      </c>
      <c r="K39" s="73">
        <f t="shared" si="22"/>
        <v>1465.1994510802033</v>
      </c>
      <c r="L39" s="131">
        <v>1342.6637968289247</v>
      </c>
      <c r="M39" s="134"/>
      <c r="N39" s="126">
        <f t="shared" si="23"/>
        <v>122.53565425127863</v>
      </c>
    </row>
    <row r="40" spans="1:14" x14ac:dyDescent="0.25">
      <c r="A40" s="121">
        <v>3</v>
      </c>
      <c r="B40" s="72" t="s">
        <v>30</v>
      </c>
      <c r="C40" s="196">
        <v>376</v>
      </c>
      <c r="D40" s="73">
        <f t="shared" si="16"/>
        <v>1850.9654492000002</v>
      </c>
      <c r="E40" s="73">
        <f t="shared" si="17"/>
        <v>1850.9654492000002</v>
      </c>
      <c r="F40" s="74">
        <f t="shared" si="18"/>
        <v>205.45716486120003</v>
      </c>
      <c r="G40" s="73">
        <f t="shared" si="19"/>
        <v>0</v>
      </c>
      <c r="H40" s="74">
        <f t="shared" si="20"/>
        <v>167.30876695318801</v>
      </c>
      <c r="I40" s="73">
        <f t="shared" si="21"/>
        <v>9.0928677691950011</v>
      </c>
      <c r="J40" s="75" t="s">
        <v>61</v>
      </c>
      <c r="K40" s="73">
        <f t="shared" si="22"/>
        <v>1469.1066496164171</v>
      </c>
      <c r="L40" s="131">
        <v>1368.6988289003998</v>
      </c>
      <c r="M40" s="134"/>
      <c r="N40" s="126">
        <f t="shared" si="23"/>
        <v>100.40782071601734</v>
      </c>
    </row>
    <row r="41" spans="1:14" x14ac:dyDescent="0.25">
      <c r="A41" s="121">
        <v>4</v>
      </c>
      <c r="B41" s="72" t="s">
        <v>30</v>
      </c>
      <c r="C41" s="196">
        <v>385</v>
      </c>
      <c r="D41" s="73">
        <f t="shared" si="16"/>
        <v>1895.2704732500001</v>
      </c>
      <c r="E41" s="73">
        <f t="shared" si="17"/>
        <v>1895.2704732500001</v>
      </c>
      <c r="F41" s="74">
        <f t="shared" si="18"/>
        <v>210.37502253075002</v>
      </c>
      <c r="G41" s="73">
        <f t="shared" si="19"/>
        <v>0</v>
      </c>
      <c r="H41" s="74">
        <f t="shared" si="20"/>
        <v>171.31349807706752</v>
      </c>
      <c r="I41" s="73">
        <f t="shared" si="21"/>
        <v>9.3105161998406274</v>
      </c>
      <c r="J41" s="75" t="s">
        <v>61</v>
      </c>
      <c r="K41" s="73">
        <f t="shared" si="22"/>
        <v>1504.2714364423421</v>
      </c>
      <c r="L41" s="131">
        <v>1413.3303124514998</v>
      </c>
      <c r="M41" s="134"/>
      <c r="N41" s="126">
        <f t="shared" si="23"/>
        <v>90.941123990842243</v>
      </c>
    </row>
    <row r="42" spans="1:14" x14ac:dyDescent="0.25">
      <c r="A42" s="121">
        <v>5</v>
      </c>
      <c r="B42" s="72" t="s">
        <v>30</v>
      </c>
      <c r="C42" s="196">
        <v>398</v>
      </c>
      <c r="D42" s="73">
        <f t="shared" si="16"/>
        <v>1959.2666191000001</v>
      </c>
      <c r="E42" s="73">
        <f t="shared" si="17"/>
        <v>1959.2666191000001</v>
      </c>
      <c r="F42" s="74">
        <f t="shared" si="18"/>
        <v>217.47859472010001</v>
      </c>
      <c r="G42" s="73">
        <f t="shared" si="19"/>
        <v>0</v>
      </c>
      <c r="H42" s="74">
        <f t="shared" si="20"/>
        <v>177.09810970044902</v>
      </c>
      <c r="I42" s="73">
        <f t="shared" si="21"/>
        <v>9.6248972663287518</v>
      </c>
      <c r="J42" s="75" t="s">
        <v>61</v>
      </c>
      <c r="K42" s="73">
        <f t="shared" si="22"/>
        <v>1555.0650174131222</v>
      </c>
      <c r="L42" s="131">
        <v>1461.6810862985251</v>
      </c>
      <c r="M42" s="134"/>
      <c r="N42" s="126">
        <f t="shared" si="23"/>
        <v>93.38393111459709</v>
      </c>
    </row>
    <row r="43" spans="1:14" x14ac:dyDescent="0.25">
      <c r="A43" s="121">
        <v>6</v>
      </c>
      <c r="B43" s="72" t="s">
        <v>30</v>
      </c>
      <c r="C43" s="196">
        <v>408</v>
      </c>
      <c r="D43" s="73">
        <f t="shared" si="16"/>
        <v>2008.4944236000001</v>
      </c>
      <c r="E43" s="73">
        <f t="shared" si="17"/>
        <v>2008.4944236000001</v>
      </c>
      <c r="F43" s="74">
        <f t="shared" si="18"/>
        <v>222.94288101960001</v>
      </c>
      <c r="G43" s="73">
        <f t="shared" si="19"/>
        <v>0</v>
      </c>
      <c r="H43" s="74">
        <f t="shared" si="20"/>
        <v>181.54781094920403</v>
      </c>
      <c r="I43" s="73">
        <f t="shared" si="21"/>
        <v>9.8667288559350013</v>
      </c>
      <c r="J43" s="75" t="s">
        <v>61</v>
      </c>
      <c r="K43" s="73">
        <f t="shared" si="22"/>
        <v>1594.1370027752612</v>
      </c>
      <c r="L43" s="131">
        <v>1498.8739892577748</v>
      </c>
      <c r="M43" s="134"/>
      <c r="N43" s="126">
        <f t="shared" si="23"/>
        <v>95.263013517486343</v>
      </c>
    </row>
    <row r="44" spans="1:14" x14ac:dyDescent="0.25">
      <c r="A44" s="121">
        <v>7</v>
      </c>
      <c r="B44" s="72" t="s">
        <v>34</v>
      </c>
      <c r="C44" s="196">
        <v>420</v>
      </c>
      <c r="D44" s="73">
        <f t="shared" si="16"/>
        <v>2067.5677890000002</v>
      </c>
      <c r="E44" s="73">
        <f t="shared" si="17"/>
        <v>2067.5677890000002</v>
      </c>
      <c r="F44" s="74">
        <f t="shared" si="18"/>
        <v>229.50002457900001</v>
      </c>
      <c r="G44" s="73">
        <f t="shared" si="19"/>
        <v>0</v>
      </c>
      <c r="H44" s="74">
        <f t="shared" si="20"/>
        <v>186.88745244771002</v>
      </c>
      <c r="I44" s="73">
        <f t="shared" si="21"/>
        <v>10.156926763462501</v>
      </c>
      <c r="J44" s="75" t="s">
        <v>61</v>
      </c>
      <c r="K44" s="73">
        <f t="shared" si="22"/>
        <v>1641.0233852098277</v>
      </c>
      <c r="L44" s="131">
        <v>1543.5054728088746</v>
      </c>
      <c r="M44" s="134"/>
      <c r="N44" s="126">
        <f t="shared" si="23"/>
        <v>97.517912400953037</v>
      </c>
    </row>
    <row r="45" spans="1:14" x14ac:dyDescent="0.25">
      <c r="A45" s="121">
        <v>8</v>
      </c>
      <c r="B45" s="72" t="s">
        <v>34</v>
      </c>
      <c r="C45" s="196">
        <v>435</v>
      </c>
      <c r="D45" s="73">
        <f t="shared" si="16"/>
        <v>2141.4094957500001</v>
      </c>
      <c r="E45" s="73">
        <f t="shared" si="17"/>
        <v>2141.4094957500001</v>
      </c>
      <c r="F45" s="74">
        <f t="shared" si="18"/>
        <v>237.69645402825003</v>
      </c>
      <c r="G45" s="73">
        <f t="shared" si="19"/>
        <v>0</v>
      </c>
      <c r="H45" s="74">
        <f t="shared" si="20"/>
        <v>193.56200432084253</v>
      </c>
      <c r="I45" s="73">
        <f t="shared" si="21"/>
        <v>10.519674147871877</v>
      </c>
      <c r="J45" s="75" t="s">
        <v>61</v>
      </c>
      <c r="K45" s="73">
        <f t="shared" si="22"/>
        <v>1699.6313632530357</v>
      </c>
      <c r="L45" s="131">
        <v>1599.2948272477499</v>
      </c>
      <c r="M45" s="134"/>
      <c r="N45" s="126">
        <f t="shared" si="23"/>
        <v>100.33653600528578</v>
      </c>
    </row>
    <row r="46" spans="1:14" x14ac:dyDescent="0.25">
      <c r="A46" s="121">
        <v>9</v>
      </c>
      <c r="B46" s="72" t="s">
        <v>34</v>
      </c>
      <c r="C46" s="196">
        <v>455</v>
      </c>
      <c r="D46" s="73">
        <f t="shared" si="16"/>
        <v>2239.8651047500002</v>
      </c>
      <c r="E46" s="73">
        <f t="shared" si="17"/>
        <v>2239.8651047500002</v>
      </c>
      <c r="F46" s="74">
        <f t="shared" si="18"/>
        <v>248.62502662725004</v>
      </c>
      <c r="G46" s="73">
        <f t="shared" si="19"/>
        <v>0</v>
      </c>
      <c r="H46" s="74">
        <f t="shared" si="20"/>
        <v>202.46140681835254</v>
      </c>
      <c r="I46" s="73">
        <f t="shared" si="21"/>
        <v>11.003337327084378</v>
      </c>
      <c r="J46" s="75" t="s">
        <v>61</v>
      </c>
      <c r="K46" s="73">
        <f t="shared" si="22"/>
        <v>1777.7753339773133</v>
      </c>
      <c r="L46" s="131">
        <v>1673.6806331662501</v>
      </c>
      <c r="M46" s="134"/>
      <c r="N46" s="126">
        <f t="shared" si="23"/>
        <v>104.09470081106315</v>
      </c>
    </row>
    <row r="47" spans="1:14" x14ac:dyDescent="0.25">
      <c r="A47" s="121">
        <v>10</v>
      </c>
      <c r="B47" s="66"/>
      <c r="C47" s="196">
        <v>478</v>
      </c>
      <c r="D47" s="73">
        <f t="shared" si="16"/>
        <v>2353.0890551000002</v>
      </c>
      <c r="E47" s="73">
        <f t="shared" si="17"/>
        <v>2353.0890551000002</v>
      </c>
      <c r="F47" s="74">
        <f t="shared" si="18"/>
        <v>261.1928851161</v>
      </c>
      <c r="G47" s="73">
        <f t="shared" si="19"/>
        <v>0</v>
      </c>
      <c r="H47" s="74">
        <f t="shared" si="20"/>
        <v>212.69571969048903</v>
      </c>
      <c r="I47" s="73">
        <f t="shared" si="21"/>
        <v>11.559549983178751</v>
      </c>
      <c r="J47" s="75" t="s">
        <v>61</v>
      </c>
      <c r="K47" s="73">
        <f t="shared" si="22"/>
        <v>1867.6409003102322</v>
      </c>
      <c r="L47" s="131">
        <v>1759.2243099725249</v>
      </c>
      <c r="M47" s="134"/>
      <c r="N47" s="126">
        <f t="shared" si="23"/>
        <v>108.41659033770725</v>
      </c>
    </row>
    <row r="48" spans="1:14" ht="11.5" x14ac:dyDescent="0.25">
      <c r="A48" s="225" t="s">
        <v>107</v>
      </c>
      <c r="B48" s="225"/>
      <c r="C48" s="225"/>
      <c r="D48" s="225"/>
      <c r="E48" s="225"/>
      <c r="F48" s="225"/>
      <c r="G48" s="225"/>
      <c r="H48" s="225"/>
      <c r="I48" s="225"/>
      <c r="J48" s="225"/>
      <c r="K48" s="225"/>
      <c r="L48" s="129"/>
      <c r="M48" s="133"/>
      <c r="N48" s="134" t="s">
        <v>43</v>
      </c>
    </row>
    <row r="49" spans="1:19" x14ac:dyDescent="0.25">
      <c r="A49" s="222" t="s">
        <v>0</v>
      </c>
      <c r="B49" s="53" t="s">
        <v>44</v>
      </c>
      <c r="C49" s="66" t="s">
        <v>1</v>
      </c>
      <c r="D49" s="67" t="s">
        <v>3</v>
      </c>
      <c r="E49" s="67"/>
      <c r="F49" s="136" t="s">
        <v>5</v>
      </c>
      <c r="G49" s="67" t="s">
        <v>7</v>
      </c>
      <c r="H49" s="136" t="s">
        <v>6</v>
      </c>
      <c r="I49" s="67" t="s">
        <v>13</v>
      </c>
      <c r="J49" s="68" t="s">
        <v>14</v>
      </c>
      <c r="K49" s="67" t="s">
        <v>8</v>
      </c>
      <c r="L49" s="129" t="s">
        <v>43</v>
      </c>
      <c r="M49" s="133"/>
      <c r="N49" s="134" t="s">
        <v>43</v>
      </c>
    </row>
    <row r="50" spans="1:19" ht="20" x14ac:dyDescent="0.25">
      <c r="A50" s="222"/>
      <c r="B50" s="53" t="s">
        <v>45</v>
      </c>
      <c r="C50" s="66" t="s">
        <v>2</v>
      </c>
      <c r="D50" s="121" t="s">
        <v>4</v>
      </c>
      <c r="E50" s="121"/>
      <c r="F50" s="55">
        <f>$F$6</f>
        <v>0.111</v>
      </c>
      <c r="G50" s="121" t="s">
        <v>11</v>
      </c>
      <c r="H50" s="55">
        <f>$H$6</f>
        <v>9.1999999999999998E-2</v>
      </c>
      <c r="I50" s="56">
        <f>$I$6</f>
        <v>5.0000000000000001E-3</v>
      </c>
      <c r="J50" s="76" t="s">
        <v>12</v>
      </c>
      <c r="K50" s="121" t="s">
        <v>9</v>
      </c>
      <c r="L50" s="130" t="s">
        <v>158</v>
      </c>
      <c r="M50" s="123"/>
      <c r="N50" s="125" t="s">
        <v>157</v>
      </c>
    </row>
    <row r="51" spans="1:19" x14ac:dyDescent="0.25">
      <c r="A51" s="121">
        <v>1</v>
      </c>
      <c r="B51" s="72" t="s">
        <v>63</v>
      </c>
      <c r="C51" s="118">
        <v>369</v>
      </c>
      <c r="D51" s="73">
        <f t="shared" ref="D51:D62" si="24">C51*$D$2</f>
        <v>1816.50598605</v>
      </c>
      <c r="E51" s="73">
        <f t="shared" ref="E51:E62" si="25">D51+G51</f>
        <v>1823.03</v>
      </c>
      <c r="F51" s="74">
        <f t="shared" ref="F51:F62" si="26">E51*$F$6</f>
        <v>202.35632999999999</v>
      </c>
      <c r="G51" s="73">
        <f t="shared" ref="G51:G63" si="27">IF(D51&lt;$K$2,$K$2-D51,0)</f>
        <v>6.5240139499999259</v>
      </c>
      <c r="H51" s="74">
        <f t="shared" ref="H51:H63" si="28">(E51*98.25%)*$H$6</f>
        <v>164.78368170000002</v>
      </c>
      <c r="I51" s="73">
        <f t="shared" ref="I51:I63" si="29">(E51*98.25%)*$I$6</f>
        <v>8.9556348750000012</v>
      </c>
      <c r="J51" s="75" t="s">
        <v>61</v>
      </c>
      <c r="K51" s="73">
        <f t="shared" ref="K51:K63" si="30">D51-F51+G51-H51-I51</f>
        <v>1446.9343534249999</v>
      </c>
      <c r="L51" s="131">
        <v>1309.1901841655999</v>
      </c>
      <c r="M51" s="134"/>
      <c r="N51" s="126">
        <f t="shared" ref="N51:N63" si="31" xml:space="preserve"> K51-L51</f>
        <v>137.7441692594</v>
      </c>
    </row>
    <row r="52" spans="1:19" x14ac:dyDescent="0.25">
      <c r="A52" s="121">
        <v>2</v>
      </c>
      <c r="B52" s="72" t="s">
        <v>63</v>
      </c>
      <c r="C52" s="118">
        <v>370</v>
      </c>
      <c r="D52" s="73">
        <f t="shared" si="24"/>
        <v>1821.4287665000002</v>
      </c>
      <c r="E52" s="73">
        <f t="shared" si="25"/>
        <v>1823.03</v>
      </c>
      <c r="F52" s="74">
        <f t="shared" si="26"/>
        <v>202.35632999999999</v>
      </c>
      <c r="G52" s="73">
        <f t="shared" si="27"/>
        <v>1.6012334999998075</v>
      </c>
      <c r="H52" s="74">
        <f t="shared" si="28"/>
        <v>164.78368170000002</v>
      </c>
      <c r="I52" s="73">
        <f t="shared" si="29"/>
        <v>8.9556348750000012</v>
      </c>
      <c r="J52" s="75" t="s">
        <v>61</v>
      </c>
      <c r="K52" s="73">
        <f t="shared" si="30"/>
        <v>1446.9343534249999</v>
      </c>
      <c r="L52" s="131">
        <v>1309.1901841655999</v>
      </c>
      <c r="M52" s="134"/>
      <c r="N52" s="126">
        <f t="shared" si="31"/>
        <v>137.7441692594</v>
      </c>
    </row>
    <row r="53" spans="1:19" x14ac:dyDescent="0.25">
      <c r="A53" s="121">
        <v>3</v>
      </c>
      <c r="B53" s="72" t="s">
        <v>63</v>
      </c>
      <c r="C53" s="118">
        <v>371</v>
      </c>
      <c r="D53" s="73">
        <f t="shared" si="24"/>
        <v>1826.3515469500001</v>
      </c>
      <c r="E53" s="73">
        <f t="shared" si="25"/>
        <v>1826.3515469500001</v>
      </c>
      <c r="F53" s="74">
        <f t="shared" si="26"/>
        <v>202.72502171145001</v>
      </c>
      <c r="G53" s="73">
        <f t="shared" si="27"/>
        <v>0</v>
      </c>
      <c r="H53" s="74">
        <f t="shared" si="28"/>
        <v>165.08391632881052</v>
      </c>
      <c r="I53" s="73">
        <f t="shared" si="29"/>
        <v>8.9719519743918763</v>
      </c>
      <c r="J53" s="75" t="s">
        <v>61</v>
      </c>
      <c r="K53" s="73">
        <f t="shared" si="30"/>
        <v>1449.5706569353476</v>
      </c>
      <c r="L53" s="131">
        <v>1309.1901841655999</v>
      </c>
      <c r="M53" s="134"/>
      <c r="N53" s="126">
        <f t="shared" si="31"/>
        <v>140.38047276974771</v>
      </c>
      <c r="S53" s="23" t="s">
        <v>43</v>
      </c>
    </row>
    <row r="54" spans="1:19" x14ac:dyDescent="0.25">
      <c r="A54" s="121">
        <v>4</v>
      </c>
      <c r="B54" s="72" t="s">
        <v>30</v>
      </c>
      <c r="C54" s="118">
        <v>373</v>
      </c>
      <c r="D54" s="73">
        <f t="shared" si="24"/>
        <v>1836.1971078500001</v>
      </c>
      <c r="E54" s="73">
        <f t="shared" si="25"/>
        <v>1836.1971078500001</v>
      </c>
      <c r="F54" s="74">
        <f t="shared" si="26"/>
        <v>203.81787897135001</v>
      </c>
      <c r="G54" s="73">
        <f t="shared" si="27"/>
        <v>0</v>
      </c>
      <c r="H54" s="74">
        <f t="shared" si="28"/>
        <v>165.97385657856151</v>
      </c>
      <c r="I54" s="73">
        <f t="shared" si="29"/>
        <v>9.0203182923131262</v>
      </c>
      <c r="J54" s="75" t="s">
        <v>61</v>
      </c>
      <c r="K54" s="73">
        <f t="shared" si="30"/>
        <v>1457.3850540077756</v>
      </c>
      <c r="L54" s="131">
        <v>1320.348055053375</v>
      </c>
      <c r="M54" s="134"/>
      <c r="N54" s="126">
        <f t="shared" si="31"/>
        <v>137.03699895440059</v>
      </c>
    </row>
    <row r="55" spans="1:19" x14ac:dyDescent="0.25">
      <c r="A55" s="121">
        <v>5</v>
      </c>
      <c r="B55" s="72" t="s">
        <v>30</v>
      </c>
      <c r="C55" s="196">
        <v>375</v>
      </c>
      <c r="D55" s="73">
        <f t="shared" ref="D55:D58" si="32">C55*$D$2</f>
        <v>1846.0426687500001</v>
      </c>
      <c r="E55" s="73">
        <f t="shared" ref="E55:E58" si="33">D55+G55</f>
        <v>1846.0426687500001</v>
      </c>
      <c r="F55" s="74">
        <f t="shared" ref="F55:F58" si="34">E55*$F$6</f>
        <v>204.91073623125001</v>
      </c>
      <c r="G55" s="73">
        <f t="shared" ref="G55:G58" si="35">IF(D55&lt;$K$2,$K$2-D55,0)</f>
        <v>0</v>
      </c>
      <c r="H55" s="74">
        <f t="shared" si="28"/>
        <v>166.8637968283125</v>
      </c>
      <c r="I55" s="73">
        <f t="shared" si="29"/>
        <v>9.0686846102343761</v>
      </c>
      <c r="J55" s="75" t="s">
        <v>61</v>
      </c>
      <c r="K55" s="73">
        <f t="shared" si="30"/>
        <v>1465.1994510802033</v>
      </c>
      <c r="L55" s="131">
        <v>1342.6637968289247</v>
      </c>
      <c r="M55" s="134"/>
      <c r="N55" s="126">
        <f t="shared" si="31"/>
        <v>122.53565425127863</v>
      </c>
    </row>
    <row r="56" spans="1:19" x14ac:dyDescent="0.25">
      <c r="A56" s="121">
        <v>6</v>
      </c>
      <c r="B56" s="72" t="s">
        <v>30</v>
      </c>
      <c r="C56" s="196">
        <v>377</v>
      </c>
      <c r="D56" s="73">
        <f t="shared" si="32"/>
        <v>1855.8882296500001</v>
      </c>
      <c r="E56" s="73">
        <f t="shared" si="33"/>
        <v>1855.8882296500001</v>
      </c>
      <c r="F56" s="74">
        <f t="shared" si="34"/>
        <v>206.00359349115001</v>
      </c>
      <c r="G56" s="73">
        <f t="shared" si="35"/>
        <v>0</v>
      </c>
      <c r="H56" s="74">
        <f t="shared" si="28"/>
        <v>167.75373707806352</v>
      </c>
      <c r="I56" s="73">
        <f t="shared" si="29"/>
        <v>9.117050928155626</v>
      </c>
      <c r="J56" s="75" t="s">
        <v>61</v>
      </c>
      <c r="K56" s="73">
        <f t="shared" si="30"/>
        <v>1473.013848152631</v>
      </c>
      <c r="L56" s="131">
        <v>1372.4181191963248</v>
      </c>
      <c r="M56" s="134"/>
      <c r="N56" s="126">
        <f t="shared" si="31"/>
        <v>100.59572895630617</v>
      </c>
    </row>
    <row r="57" spans="1:19" x14ac:dyDescent="0.25">
      <c r="A57" s="121">
        <v>7</v>
      </c>
      <c r="B57" s="72" t="s">
        <v>30</v>
      </c>
      <c r="C57" s="196">
        <v>390</v>
      </c>
      <c r="D57" s="73">
        <f t="shared" si="32"/>
        <v>1919.8843755</v>
      </c>
      <c r="E57" s="73">
        <f t="shared" si="33"/>
        <v>1919.8843755</v>
      </c>
      <c r="F57" s="74">
        <f t="shared" si="34"/>
        <v>213.1071656805</v>
      </c>
      <c r="G57" s="73">
        <f t="shared" si="35"/>
        <v>0</v>
      </c>
      <c r="H57" s="74">
        <f t="shared" si="28"/>
        <v>173.53834870144499</v>
      </c>
      <c r="I57" s="73">
        <f t="shared" si="29"/>
        <v>9.4314319946437504</v>
      </c>
      <c r="J57" s="75" t="s">
        <v>61</v>
      </c>
      <c r="K57" s="73">
        <f t="shared" si="30"/>
        <v>1523.8074291234111</v>
      </c>
      <c r="L57" s="131">
        <v>1431.9267639311247</v>
      </c>
      <c r="M57" s="134"/>
      <c r="N57" s="126">
        <f t="shared" si="31"/>
        <v>91.880665192286415</v>
      </c>
    </row>
    <row r="58" spans="1:19" x14ac:dyDescent="0.25">
      <c r="A58" s="121">
        <v>8</v>
      </c>
      <c r="B58" s="72" t="s">
        <v>30</v>
      </c>
      <c r="C58" s="196">
        <v>399</v>
      </c>
      <c r="D58" s="73">
        <f t="shared" si="32"/>
        <v>1964.1893995500002</v>
      </c>
      <c r="E58" s="73">
        <f t="shared" si="33"/>
        <v>1964.1893995500002</v>
      </c>
      <c r="F58" s="74">
        <f t="shared" si="34"/>
        <v>218.02502335005002</v>
      </c>
      <c r="G58" s="73">
        <f t="shared" si="35"/>
        <v>0</v>
      </c>
      <c r="H58" s="74">
        <f t="shared" si="28"/>
        <v>177.54307982532453</v>
      </c>
      <c r="I58" s="73">
        <f t="shared" si="29"/>
        <v>9.6490804252893767</v>
      </c>
      <c r="J58" s="75" t="s">
        <v>61</v>
      </c>
      <c r="K58" s="73">
        <f t="shared" si="30"/>
        <v>1558.9722159493363</v>
      </c>
      <c r="L58" s="131">
        <v>1465.4003765944497</v>
      </c>
      <c r="M58" s="134"/>
      <c r="N58" s="126">
        <f t="shared" si="31"/>
        <v>93.571839354886606</v>
      </c>
    </row>
    <row r="59" spans="1:19" x14ac:dyDescent="0.25">
      <c r="A59" s="121">
        <v>9</v>
      </c>
      <c r="B59" s="72" t="s">
        <v>30</v>
      </c>
      <c r="C59" s="196">
        <v>412</v>
      </c>
      <c r="D59" s="73">
        <f t="shared" si="24"/>
        <v>2028.1855454000001</v>
      </c>
      <c r="E59" s="73">
        <f t="shared" si="25"/>
        <v>2028.1855454000001</v>
      </c>
      <c r="F59" s="74">
        <f t="shared" si="26"/>
        <v>225.12859553940001</v>
      </c>
      <c r="G59" s="73">
        <f t="shared" si="27"/>
        <v>0</v>
      </c>
      <c r="H59" s="74">
        <f t="shared" si="28"/>
        <v>183.32769144870602</v>
      </c>
      <c r="I59" s="73">
        <f t="shared" si="29"/>
        <v>9.9634614917775011</v>
      </c>
      <c r="J59" s="75" t="s">
        <v>61</v>
      </c>
      <c r="K59" s="73">
        <f t="shared" si="30"/>
        <v>1609.7657969201166</v>
      </c>
      <c r="L59" s="131">
        <v>1513.7511504414749</v>
      </c>
      <c r="M59" s="134"/>
      <c r="N59" s="126">
        <f t="shared" si="31"/>
        <v>96.01464647864168</v>
      </c>
    </row>
    <row r="60" spans="1:19" ht="9.65" customHeight="1" x14ac:dyDescent="0.25">
      <c r="A60" s="121">
        <v>10</v>
      </c>
      <c r="B60" s="72" t="s">
        <v>34</v>
      </c>
      <c r="C60" s="196">
        <v>421</v>
      </c>
      <c r="D60" s="73">
        <f t="shared" si="24"/>
        <v>2072.4905694500003</v>
      </c>
      <c r="E60" s="73">
        <f t="shared" si="25"/>
        <v>2072.4905694500003</v>
      </c>
      <c r="F60" s="74">
        <f t="shared" si="26"/>
        <v>230.04645320895003</v>
      </c>
      <c r="G60" s="73">
        <f t="shared" si="27"/>
        <v>0</v>
      </c>
      <c r="H60" s="74">
        <f t="shared" si="28"/>
        <v>187.33242257258553</v>
      </c>
      <c r="I60" s="73">
        <f t="shared" si="29"/>
        <v>10.181109922423127</v>
      </c>
      <c r="J60" s="75" t="s">
        <v>61</v>
      </c>
      <c r="K60" s="73">
        <f t="shared" si="30"/>
        <v>1644.9305837460417</v>
      </c>
      <c r="L60" s="131">
        <v>1547.2247631047999</v>
      </c>
      <c r="M60" s="134"/>
      <c r="N60" s="126">
        <f t="shared" si="31"/>
        <v>97.705820641241871</v>
      </c>
    </row>
    <row r="61" spans="1:19" x14ac:dyDescent="0.25">
      <c r="A61" s="121">
        <v>11</v>
      </c>
      <c r="B61" s="72" t="s">
        <v>34</v>
      </c>
      <c r="C61" s="196">
        <v>435</v>
      </c>
      <c r="D61" s="73">
        <f t="shared" si="24"/>
        <v>2141.4094957500001</v>
      </c>
      <c r="E61" s="73">
        <f t="shared" si="25"/>
        <v>2141.4094957500001</v>
      </c>
      <c r="F61" s="74">
        <f t="shared" si="26"/>
        <v>237.69645402825003</v>
      </c>
      <c r="G61" s="73">
        <f t="shared" si="27"/>
        <v>0</v>
      </c>
      <c r="H61" s="74">
        <f t="shared" si="28"/>
        <v>193.56200432084253</v>
      </c>
      <c r="I61" s="73">
        <f t="shared" si="29"/>
        <v>10.519674147871877</v>
      </c>
      <c r="J61" s="75" t="s">
        <v>61</v>
      </c>
      <c r="K61" s="73">
        <f t="shared" si="30"/>
        <v>1699.6313632530357</v>
      </c>
      <c r="L61" s="131">
        <v>1599.2948272477499</v>
      </c>
      <c r="M61" s="134"/>
      <c r="N61" s="126">
        <f t="shared" si="31"/>
        <v>100.33653600528578</v>
      </c>
    </row>
    <row r="62" spans="1:19" s="25" customFormat="1" x14ac:dyDescent="0.25">
      <c r="A62" s="121">
        <v>12</v>
      </c>
      <c r="B62" s="72" t="s">
        <v>34</v>
      </c>
      <c r="C62" s="196">
        <v>455</v>
      </c>
      <c r="D62" s="73">
        <f t="shared" si="24"/>
        <v>2239.8651047500002</v>
      </c>
      <c r="E62" s="73">
        <f t="shared" si="25"/>
        <v>2239.8651047500002</v>
      </c>
      <c r="F62" s="74">
        <f t="shared" si="26"/>
        <v>248.62502662725004</v>
      </c>
      <c r="G62" s="73">
        <f t="shared" si="27"/>
        <v>0</v>
      </c>
      <c r="H62" s="74">
        <f t="shared" si="28"/>
        <v>202.46140681835254</v>
      </c>
      <c r="I62" s="73">
        <f t="shared" si="29"/>
        <v>11.003337327084378</v>
      </c>
      <c r="J62" s="75" t="s">
        <v>61</v>
      </c>
      <c r="K62" s="73">
        <f t="shared" si="30"/>
        <v>1777.7753339773133</v>
      </c>
      <c r="L62" s="131">
        <v>1673.6806331662501</v>
      </c>
      <c r="M62" s="134"/>
      <c r="N62" s="126">
        <f t="shared" si="31"/>
        <v>104.09470081106315</v>
      </c>
    </row>
    <row r="63" spans="1:19" ht="16.149999999999999" customHeight="1" x14ac:dyDescent="0.25">
      <c r="A63" s="121">
        <v>13</v>
      </c>
      <c r="B63" s="66"/>
      <c r="C63" s="196">
        <v>481</v>
      </c>
      <c r="D63" s="73">
        <f>C63*$D$2</f>
        <v>2367.8573964500001</v>
      </c>
      <c r="E63" s="73">
        <f>D63+G63</f>
        <v>2367.8573964500001</v>
      </c>
      <c r="F63" s="74">
        <f>E63*$F$6</f>
        <v>262.83217100595004</v>
      </c>
      <c r="G63" s="73">
        <f t="shared" si="27"/>
        <v>0</v>
      </c>
      <c r="H63" s="74">
        <f t="shared" si="28"/>
        <v>214.03063006511553</v>
      </c>
      <c r="I63" s="73">
        <f t="shared" si="29"/>
        <v>11.632099460060626</v>
      </c>
      <c r="J63" s="75" t="s">
        <v>61</v>
      </c>
      <c r="K63" s="73">
        <f t="shared" si="30"/>
        <v>1879.3624959188742</v>
      </c>
      <c r="L63" s="131">
        <v>1770.3821808602997</v>
      </c>
      <c r="M63" s="134"/>
      <c r="N63" s="126">
        <f t="shared" si="31"/>
        <v>108.98031505857443</v>
      </c>
    </row>
    <row r="64" spans="1:19" ht="23.5" customHeight="1" x14ac:dyDescent="0.25">
      <c r="A64" s="226" t="s">
        <v>169</v>
      </c>
      <c r="B64" s="226"/>
      <c r="C64" s="226"/>
      <c r="D64" s="226"/>
      <c r="E64" s="226"/>
      <c r="F64" s="226"/>
      <c r="G64" s="226"/>
      <c r="H64" s="226"/>
      <c r="I64" s="226"/>
      <c r="J64" s="226"/>
      <c r="K64" s="226"/>
      <c r="L64" s="129"/>
      <c r="M64" s="133"/>
      <c r="N64" s="134" t="s">
        <v>43</v>
      </c>
    </row>
    <row r="65" spans="1:14" x14ac:dyDescent="0.25">
      <c r="A65" s="222" t="s">
        <v>0</v>
      </c>
      <c r="B65" s="53" t="s">
        <v>44</v>
      </c>
      <c r="C65" s="66" t="s">
        <v>1</v>
      </c>
      <c r="D65" s="67" t="s">
        <v>3</v>
      </c>
      <c r="E65" s="67"/>
      <c r="F65" s="136" t="s">
        <v>5</v>
      </c>
      <c r="G65" s="67" t="s">
        <v>7</v>
      </c>
      <c r="H65" s="136" t="s">
        <v>6</v>
      </c>
      <c r="I65" s="67" t="s">
        <v>13</v>
      </c>
      <c r="J65" s="68" t="s">
        <v>14</v>
      </c>
      <c r="K65" s="67" t="s">
        <v>8</v>
      </c>
      <c r="L65" s="129" t="s">
        <v>43</v>
      </c>
      <c r="M65" s="133"/>
      <c r="N65" s="134" t="s">
        <v>43</v>
      </c>
    </row>
    <row r="66" spans="1:14" ht="20" x14ac:dyDescent="0.25">
      <c r="A66" s="222"/>
      <c r="B66" s="53" t="s">
        <v>45</v>
      </c>
      <c r="C66" s="66" t="s">
        <v>2</v>
      </c>
      <c r="D66" s="121" t="s">
        <v>4</v>
      </c>
      <c r="E66" s="121"/>
      <c r="F66" s="55">
        <f>$F$6</f>
        <v>0.111</v>
      </c>
      <c r="G66" s="121" t="s">
        <v>11</v>
      </c>
      <c r="H66" s="55">
        <f>$H$6</f>
        <v>9.1999999999999998E-2</v>
      </c>
      <c r="I66" s="56">
        <f>$I$6</f>
        <v>5.0000000000000001E-3</v>
      </c>
      <c r="J66" s="76" t="s">
        <v>12</v>
      </c>
      <c r="K66" s="121" t="s">
        <v>9</v>
      </c>
      <c r="L66" s="130" t="s">
        <v>158</v>
      </c>
      <c r="M66" s="123"/>
      <c r="N66" s="125" t="s">
        <v>157</v>
      </c>
    </row>
    <row r="67" spans="1:14" x14ac:dyDescent="0.25">
      <c r="A67" s="121">
        <v>1</v>
      </c>
      <c r="B67" s="72" t="s">
        <v>24</v>
      </c>
      <c r="C67" s="118">
        <v>373</v>
      </c>
      <c r="D67" s="73">
        <f t="shared" ref="D67:D75" si="36">C67*$D$2</f>
        <v>1836.1971078500001</v>
      </c>
      <c r="E67" s="73">
        <f t="shared" ref="E67:E75" si="37">D67+G67</f>
        <v>1836.1971078500001</v>
      </c>
      <c r="F67" s="74">
        <f t="shared" ref="F67:F75" si="38">E67*$F$6</f>
        <v>203.81787897135001</v>
      </c>
      <c r="G67" s="73">
        <f t="shared" ref="G67:G76" si="39">IF(D67&lt;$K$2,$K$2-D67,0)</f>
        <v>0</v>
      </c>
      <c r="H67" s="74">
        <f t="shared" ref="H67:H76" si="40">(E67*98.25%)*$H$6</f>
        <v>165.97385657856151</v>
      </c>
      <c r="I67" s="73">
        <f t="shared" ref="I67:I76" si="41">(E67*98.25%)*$I$6</f>
        <v>9.0203182923131262</v>
      </c>
      <c r="J67" s="75" t="s">
        <v>61</v>
      </c>
      <c r="K67" s="73">
        <f t="shared" ref="K67:K76" si="42">D67-F67+G67-H67-I67</f>
        <v>1457.3850540077756</v>
      </c>
      <c r="L67" s="132">
        <v>1327.786635645225</v>
      </c>
      <c r="M67" s="135"/>
      <c r="N67" s="126">
        <f t="shared" ref="N67:N76" si="43" xml:space="preserve"> K67-L67</f>
        <v>129.59841836255055</v>
      </c>
    </row>
    <row r="68" spans="1:14" x14ac:dyDescent="0.25">
      <c r="A68" s="121">
        <v>2</v>
      </c>
      <c r="B68" s="72" t="s">
        <v>24</v>
      </c>
      <c r="C68" s="196">
        <v>376</v>
      </c>
      <c r="D68" s="73">
        <f t="shared" si="36"/>
        <v>1850.9654492000002</v>
      </c>
      <c r="E68" s="73">
        <f t="shared" si="37"/>
        <v>1850.9654492000002</v>
      </c>
      <c r="F68" s="74">
        <f t="shared" si="38"/>
        <v>205.45716486120003</v>
      </c>
      <c r="G68" s="73">
        <f t="shared" si="39"/>
        <v>0</v>
      </c>
      <c r="H68" s="74">
        <f t="shared" si="40"/>
        <v>167.30876695318801</v>
      </c>
      <c r="I68" s="73">
        <f t="shared" si="41"/>
        <v>9.0928677691950011</v>
      </c>
      <c r="J68" s="75" t="s">
        <v>61</v>
      </c>
      <c r="K68" s="73">
        <f t="shared" si="42"/>
        <v>1469.1066496164171</v>
      </c>
      <c r="L68" s="132">
        <v>1350.1023774207747</v>
      </c>
      <c r="M68" s="135"/>
      <c r="N68" s="126">
        <f t="shared" si="43"/>
        <v>119.00427219564244</v>
      </c>
    </row>
    <row r="69" spans="1:14" x14ac:dyDescent="0.25">
      <c r="A69" s="121">
        <v>3</v>
      </c>
      <c r="B69" s="72" t="s">
        <v>30</v>
      </c>
      <c r="C69" s="196">
        <v>378</v>
      </c>
      <c r="D69" s="73">
        <f t="shared" si="36"/>
        <v>1860.8110101000002</v>
      </c>
      <c r="E69" s="73">
        <f t="shared" si="37"/>
        <v>1860.8110101000002</v>
      </c>
      <c r="F69" s="74">
        <f t="shared" si="38"/>
        <v>206.55002212110003</v>
      </c>
      <c r="G69" s="73">
        <f t="shared" si="39"/>
        <v>0</v>
      </c>
      <c r="H69" s="74">
        <f t="shared" si="40"/>
        <v>168.19870720293903</v>
      </c>
      <c r="I69" s="73">
        <f t="shared" si="41"/>
        <v>9.1412340871162527</v>
      </c>
      <c r="J69" s="75" t="s">
        <v>61</v>
      </c>
      <c r="K69" s="73">
        <f t="shared" si="42"/>
        <v>1476.9210466888449</v>
      </c>
      <c r="L69" s="132">
        <v>1387.2952803800251</v>
      </c>
      <c r="M69" s="135"/>
      <c r="N69" s="126">
        <f t="shared" si="43"/>
        <v>89.625766308819721</v>
      </c>
    </row>
    <row r="70" spans="1:14" x14ac:dyDescent="0.25">
      <c r="A70" s="121">
        <v>4</v>
      </c>
      <c r="B70" s="72" t="s">
        <v>30</v>
      </c>
      <c r="C70" s="196">
        <v>397</v>
      </c>
      <c r="D70" s="73">
        <f t="shared" si="36"/>
        <v>1954.3438386500002</v>
      </c>
      <c r="E70" s="73">
        <f t="shared" si="37"/>
        <v>1954.3438386500002</v>
      </c>
      <c r="F70" s="74">
        <f t="shared" si="38"/>
        <v>216.93216609015002</v>
      </c>
      <c r="G70" s="73">
        <f t="shared" si="39"/>
        <v>0</v>
      </c>
      <c r="H70" s="74">
        <f t="shared" si="40"/>
        <v>176.6531395755735</v>
      </c>
      <c r="I70" s="73">
        <f t="shared" si="41"/>
        <v>9.6007141073681268</v>
      </c>
      <c r="J70" s="75" t="s">
        <v>61</v>
      </c>
      <c r="K70" s="73">
        <f t="shared" si="42"/>
        <v>1551.1578188769086</v>
      </c>
      <c r="L70" s="132">
        <v>1457.9617960025998</v>
      </c>
      <c r="M70" s="135"/>
      <c r="N70" s="126">
        <f t="shared" si="43"/>
        <v>93.19602287430871</v>
      </c>
    </row>
    <row r="71" spans="1:14" x14ac:dyDescent="0.25">
      <c r="A71" s="121">
        <v>5</v>
      </c>
      <c r="B71" s="72" t="s">
        <v>30</v>
      </c>
      <c r="C71" s="196">
        <v>414</v>
      </c>
      <c r="D71" s="73">
        <f t="shared" si="36"/>
        <v>2038.0311063000001</v>
      </c>
      <c r="E71" s="73">
        <f t="shared" si="37"/>
        <v>2038.0311063000001</v>
      </c>
      <c r="F71" s="74">
        <f t="shared" si="38"/>
        <v>226.22145279930001</v>
      </c>
      <c r="G71" s="73">
        <f t="shared" si="39"/>
        <v>0</v>
      </c>
      <c r="H71" s="74">
        <f t="shared" si="40"/>
        <v>184.21763169845701</v>
      </c>
      <c r="I71" s="73">
        <f t="shared" si="41"/>
        <v>10.011827809698751</v>
      </c>
      <c r="J71" s="75" t="s">
        <v>61</v>
      </c>
      <c r="K71" s="73">
        <f t="shared" si="42"/>
        <v>1617.5801939925441</v>
      </c>
      <c r="L71" s="132">
        <v>1521.189731033325</v>
      </c>
      <c r="M71" s="135"/>
      <c r="N71" s="126">
        <f t="shared" si="43"/>
        <v>96.390462959219121</v>
      </c>
    </row>
    <row r="72" spans="1:14" x14ac:dyDescent="0.25">
      <c r="A72" s="121">
        <v>6</v>
      </c>
      <c r="B72" s="72" t="s">
        <v>30</v>
      </c>
      <c r="C72" s="196">
        <v>429</v>
      </c>
      <c r="D72" s="73">
        <f t="shared" si="36"/>
        <v>2111.8728130500003</v>
      </c>
      <c r="E72" s="73">
        <f t="shared" si="37"/>
        <v>2111.8728130500003</v>
      </c>
      <c r="F72" s="74">
        <f t="shared" si="38"/>
        <v>234.41788224855003</v>
      </c>
      <c r="G72" s="73">
        <f t="shared" si="39"/>
        <v>0</v>
      </c>
      <c r="H72" s="74">
        <f t="shared" si="40"/>
        <v>190.89218357158953</v>
      </c>
      <c r="I72" s="73">
        <f t="shared" si="41"/>
        <v>10.374575194108127</v>
      </c>
      <c r="J72" s="75" t="s">
        <v>61</v>
      </c>
      <c r="K72" s="73">
        <f t="shared" si="42"/>
        <v>1676.1881720357526</v>
      </c>
      <c r="L72" s="132">
        <v>1580.6983757681248</v>
      </c>
      <c r="M72" s="135"/>
      <c r="N72" s="126">
        <f t="shared" si="43"/>
        <v>95.489796267627753</v>
      </c>
    </row>
    <row r="73" spans="1:14" x14ac:dyDescent="0.25">
      <c r="A73" s="121">
        <v>7</v>
      </c>
      <c r="B73" s="72" t="s">
        <v>34</v>
      </c>
      <c r="C73" s="196">
        <v>440</v>
      </c>
      <c r="D73" s="73">
        <f t="shared" si="36"/>
        <v>2166.0233980000003</v>
      </c>
      <c r="E73" s="73">
        <f t="shared" si="37"/>
        <v>2166.0233980000003</v>
      </c>
      <c r="F73" s="74">
        <f t="shared" si="38"/>
        <v>240.42859717800005</v>
      </c>
      <c r="G73" s="73">
        <f t="shared" si="39"/>
        <v>0</v>
      </c>
      <c r="H73" s="74">
        <f t="shared" si="40"/>
        <v>195.78685494522003</v>
      </c>
      <c r="I73" s="73">
        <f t="shared" si="41"/>
        <v>10.640589942675001</v>
      </c>
      <c r="J73" s="75" t="s">
        <v>61</v>
      </c>
      <c r="K73" s="73">
        <f t="shared" si="42"/>
        <v>1719.1673559341052</v>
      </c>
      <c r="L73" s="132">
        <v>1617.8912787273748</v>
      </c>
      <c r="M73" s="135"/>
      <c r="N73" s="126">
        <f t="shared" si="43"/>
        <v>101.27607720673041</v>
      </c>
    </row>
    <row r="74" spans="1:14" x14ac:dyDescent="0.25">
      <c r="A74" s="121">
        <v>8</v>
      </c>
      <c r="B74" s="72" t="s">
        <v>34</v>
      </c>
      <c r="C74" s="196">
        <v>456</v>
      </c>
      <c r="D74" s="73">
        <f t="shared" si="36"/>
        <v>2244.7878852000003</v>
      </c>
      <c r="E74" s="73">
        <f t="shared" si="37"/>
        <v>2244.7878852000003</v>
      </c>
      <c r="F74" s="74">
        <f t="shared" si="38"/>
        <v>249.17145525720005</v>
      </c>
      <c r="G74" s="73">
        <f t="shared" si="39"/>
        <v>0</v>
      </c>
      <c r="H74" s="74">
        <f t="shared" si="40"/>
        <v>202.90637694322805</v>
      </c>
      <c r="I74" s="73">
        <f t="shared" si="41"/>
        <v>11.027520486045002</v>
      </c>
      <c r="J74" s="75" t="s">
        <v>61</v>
      </c>
      <c r="K74" s="73">
        <f t="shared" si="42"/>
        <v>1781.6825325135273</v>
      </c>
      <c r="L74" s="132">
        <v>1677.3999234621747</v>
      </c>
      <c r="M74" s="135"/>
      <c r="N74" s="126">
        <f t="shared" si="43"/>
        <v>104.28260905135267</v>
      </c>
    </row>
    <row r="75" spans="1:14" s="25" customFormat="1" x14ac:dyDescent="0.25">
      <c r="A75" s="121">
        <v>9</v>
      </c>
      <c r="B75" s="72" t="s">
        <v>33</v>
      </c>
      <c r="C75" s="196">
        <v>482</v>
      </c>
      <c r="D75" s="73">
        <f t="shared" si="36"/>
        <v>2372.7801769000002</v>
      </c>
      <c r="E75" s="73">
        <f t="shared" si="37"/>
        <v>2372.7801769000002</v>
      </c>
      <c r="F75" s="74">
        <f t="shared" si="38"/>
        <v>263.3785996359</v>
      </c>
      <c r="G75" s="73">
        <f t="shared" si="39"/>
        <v>0</v>
      </c>
      <c r="H75" s="74">
        <f t="shared" si="40"/>
        <v>214.47560018999101</v>
      </c>
      <c r="I75" s="73">
        <f t="shared" si="41"/>
        <v>11.656282619021251</v>
      </c>
      <c r="J75" s="75" t="s">
        <v>61</v>
      </c>
      <c r="K75" s="73">
        <f t="shared" si="42"/>
        <v>1883.2696944550878</v>
      </c>
      <c r="L75" s="132">
        <v>1774.101471156225</v>
      </c>
      <c r="M75" s="135"/>
      <c r="N75" s="126">
        <f t="shared" si="43"/>
        <v>109.16822329886281</v>
      </c>
    </row>
    <row r="76" spans="1:14" ht="16.149999999999999" customHeight="1" x14ac:dyDescent="0.25">
      <c r="A76" s="121">
        <v>10</v>
      </c>
      <c r="B76" s="66"/>
      <c r="C76" s="196">
        <v>508</v>
      </c>
      <c r="D76" s="73">
        <f>C76*$D$2</f>
        <v>2500.7724686000001</v>
      </c>
      <c r="E76" s="73">
        <f>D76+G76</f>
        <v>2500.7724686000001</v>
      </c>
      <c r="F76" s="74">
        <f>E76*$F$6</f>
        <v>277.58574401460004</v>
      </c>
      <c r="G76" s="73">
        <f t="shared" si="39"/>
        <v>0</v>
      </c>
      <c r="H76" s="74">
        <f t="shared" si="40"/>
        <v>226.04482343675403</v>
      </c>
      <c r="I76" s="73">
        <f t="shared" si="41"/>
        <v>12.285044751997503</v>
      </c>
      <c r="J76" s="75" t="s">
        <v>61</v>
      </c>
      <c r="K76" s="73">
        <f t="shared" si="42"/>
        <v>1984.8568563966485</v>
      </c>
      <c r="L76" s="132">
        <v>1870.8030188502748</v>
      </c>
      <c r="M76" s="135"/>
      <c r="N76" s="126">
        <f t="shared" si="43"/>
        <v>114.05383754637364</v>
      </c>
    </row>
    <row r="77" spans="1:14" ht="11.5" x14ac:dyDescent="0.25">
      <c r="A77" s="236" t="s">
        <v>156</v>
      </c>
      <c r="B77" s="236"/>
      <c r="C77" s="236"/>
      <c r="D77" s="236"/>
      <c r="E77" s="236"/>
      <c r="F77" s="236"/>
      <c r="G77" s="236"/>
      <c r="H77" s="236"/>
      <c r="I77" s="236"/>
      <c r="J77" s="236"/>
      <c r="K77" s="236"/>
      <c r="L77" s="129"/>
      <c r="M77" s="133"/>
      <c r="N77" s="134" t="s">
        <v>43</v>
      </c>
    </row>
    <row r="78" spans="1:14" x14ac:dyDescent="0.25">
      <c r="A78" s="222" t="s">
        <v>0</v>
      </c>
      <c r="B78" s="53" t="s">
        <v>44</v>
      </c>
      <c r="C78" s="66" t="s">
        <v>1</v>
      </c>
      <c r="D78" s="67" t="s">
        <v>3</v>
      </c>
      <c r="E78" s="67"/>
      <c r="F78" s="136" t="s">
        <v>5</v>
      </c>
      <c r="G78" s="67" t="s">
        <v>7</v>
      </c>
      <c r="H78" s="136" t="s">
        <v>6</v>
      </c>
      <c r="I78" s="67" t="s">
        <v>13</v>
      </c>
      <c r="J78" s="68" t="s">
        <v>14</v>
      </c>
      <c r="K78" s="67" t="s">
        <v>8</v>
      </c>
      <c r="L78" s="129" t="s">
        <v>43</v>
      </c>
      <c r="M78" s="133"/>
      <c r="N78" s="134" t="s">
        <v>43</v>
      </c>
    </row>
    <row r="79" spans="1:14" ht="20" x14ac:dyDescent="0.25">
      <c r="A79" s="222"/>
      <c r="B79" s="53" t="s">
        <v>45</v>
      </c>
      <c r="C79" s="66" t="s">
        <v>2</v>
      </c>
      <c r="D79" s="121" t="s">
        <v>4</v>
      </c>
      <c r="E79" s="121"/>
      <c r="F79" s="55">
        <f>$F$6</f>
        <v>0.111</v>
      </c>
      <c r="G79" s="121" t="s">
        <v>11</v>
      </c>
      <c r="H79" s="55">
        <f>$H$6</f>
        <v>9.1999999999999998E-2</v>
      </c>
      <c r="I79" s="56">
        <f>$I$6</f>
        <v>5.0000000000000001E-3</v>
      </c>
      <c r="J79" s="76" t="s">
        <v>12</v>
      </c>
      <c r="K79" s="121" t="s">
        <v>9</v>
      </c>
      <c r="L79" s="130" t="s">
        <v>158</v>
      </c>
      <c r="M79" s="123"/>
      <c r="N79" s="125" t="s">
        <v>157</v>
      </c>
    </row>
    <row r="80" spans="1:14" x14ac:dyDescent="0.25">
      <c r="A80" s="121">
        <v>1</v>
      </c>
      <c r="B80" s="72" t="s">
        <v>30</v>
      </c>
      <c r="C80" s="118">
        <v>370</v>
      </c>
      <c r="D80" s="73">
        <f t="shared" ref="D80:D88" si="44">C80*$D$2</f>
        <v>1821.4287665000002</v>
      </c>
      <c r="E80" s="73">
        <f t="shared" ref="E80:E88" si="45">D80+G80</f>
        <v>1823.03</v>
      </c>
      <c r="F80" s="74">
        <f t="shared" ref="F80:F88" si="46">E80*$F$6</f>
        <v>202.35632999999999</v>
      </c>
      <c r="G80" s="73">
        <f t="shared" ref="G80:G88" si="47">IF(D80&lt;$K$2,$K$2-D80,0)</f>
        <v>1.6012334999998075</v>
      </c>
      <c r="H80" s="74">
        <f t="shared" ref="H80:H88" si="48">(E80*98.25%)*$H$6</f>
        <v>164.78368170000002</v>
      </c>
      <c r="I80" s="73">
        <f t="shared" ref="I80:I88" si="49">(E80*98.25%)*$I$6</f>
        <v>8.9556348750000012</v>
      </c>
      <c r="J80" s="75" t="s">
        <v>61</v>
      </c>
      <c r="K80" s="73">
        <f t="shared" ref="K80:K88" si="50">D80-F80+G80-H80-I80</f>
        <v>1446.9343534249999</v>
      </c>
      <c r="L80" s="132">
        <v>1309.1901841655999</v>
      </c>
      <c r="M80" s="135"/>
      <c r="N80" s="126">
        <f t="shared" ref="N80:N88" si="51" xml:space="preserve"> K80-L80</f>
        <v>137.7441692594</v>
      </c>
    </row>
    <row r="81" spans="1:14" x14ac:dyDescent="0.25">
      <c r="A81" s="121">
        <v>2</v>
      </c>
      <c r="B81" s="72" t="s">
        <v>30</v>
      </c>
      <c r="C81" s="118">
        <v>373</v>
      </c>
      <c r="D81" s="73">
        <f t="shared" si="44"/>
        <v>1836.1971078500001</v>
      </c>
      <c r="E81" s="73">
        <f t="shared" si="45"/>
        <v>1836.1971078500001</v>
      </c>
      <c r="F81" s="74">
        <f t="shared" si="46"/>
        <v>203.81787897135001</v>
      </c>
      <c r="G81" s="73">
        <f t="shared" si="47"/>
        <v>0</v>
      </c>
      <c r="H81" s="74">
        <f t="shared" si="48"/>
        <v>165.97385657856151</v>
      </c>
      <c r="I81" s="73">
        <f t="shared" si="49"/>
        <v>9.0203182923131262</v>
      </c>
      <c r="J81" s="75" t="s">
        <v>61</v>
      </c>
      <c r="K81" s="73">
        <f t="shared" si="50"/>
        <v>1457.3850540077756</v>
      </c>
      <c r="L81" s="132">
        <v>1320.348055053375</v>
      </c>
      <c r="M81" s="135"/>
      <c r="N81" s="126">
        <f t="shared" si="51"/>
        <v>137.03699895440059</v>
      </c>
    </row>
    <row r="82" spans="1:14" x14ac:dyDescent="0.25">
      <c r="A82" s="121">
        <v>3</v>
      </c>
      <c r="B82" s="72" t="s">
        <v>30</v>
      </c>
      <c r="C82" s="196">
        <v>375</v>
      </c>
      <c r="D82" s="73">
        <f t="shared" si="44"/>
        <v>1846.0426687500001</v>
      </c>
      <c r="E82" s="73">
        <f t="shared" si="45"/>
        <v>1846.0426687500001</v>
      </c>
      <c r="F82" s="74">
        <f t="shared" si="46"/>
        <v>204.91073623125001</v>
      </c>
      <c r="G82" s="73">
        <f t="shared" si="47"/>
        <v>0</v>
      </c>
      <c r="H82" s="74">
        <f t="shared" si="48"/>
        <v>166.8637968283125</v>
      </c>
      <c r="I82" s="73">
        <f t="shared" si="49"/>
        <v>9.0686846102343761</v>
      </c>
      <c r="J82" s="75" t="s">
        <v>61</v>
      </c>
      <c r="K82" s="73">
        <f t="shared" si="50"/>
        <v>1465.1994510802033</v>
      </c>
      <c r="L82" s="132">
        <v>1372.4181191963248</v>
      </c>
      <c r="M82" s="135"/>
      <c r="N82" s="126">
        <f t="shared" si="51"/>
        <v>92.781331883878465</v>
      </c>
    </row>
    <row r="83" spans="1:14" x14ac:dyDescent="0.25">
      <c r="A83" s="121">
        <v>4</v>
      </c>
      <c r="B83" s="72" t="s">
        <v>30</v>
      </c>
      <c r="C83" s="196">
        <v>390</v>
      </c>
      <c r="D83" s="73">
        <f t="shared" si="44"/>
        <v>1919.8843755</v>
      </c>
      <c r="E83" s="73">
        <f t="shared" si="45"/>
        <v>1919.8843755</v>
      </c>
      <c r="F83" s="74">
        <f t="shared" si="46"/>
        <v>213.1071656805</v>
      </c>
      <c r="G83" s="73">
        <f t="shared" si="47"/>
        <v>0</v>
      </c>
      <c r="H83" s="74">
        <f t="shared" si="48"/>
        <v>173.53834870144499</v>
      </c>
      <c r="I83" s="73">
        <f t="shared" si="49"/>
        <v>9.4314319946437504</v>
      </c>
      <c r="J83" s="75" t="s">
        <v>61</v>
      </c>
      <c r="K83" s="73">
        <f t="shared" si="50"/>
        <v>1523.8074291234111</v>
      </c>
      <c r="L83" s="132">
        <v>1431.9267639311247</v>
      </c>
      <c r="M83" s="135"/>
      <c r="N83" s="126">
        <f t="shared" si="51"/>
        <v>91.880665192286415</v>
      </c>
    </row>
    <row r="84" spans="1:14" x14ac:dyDescent="0.25">
      <c r="A84" s="121">
        <v>5</v>
      </c>
      <c r="B84" s="72" t="s">
        <v>34</v>
      </c>
      <c r="C84" s="196">
        <v>399</v>
      </c>
      <c r="D84" s="73">
        <f t="shared" si="44"/>
        <v>1964.1893995500002</v>
      </c>
      <c r="E84" s="73">
        <f t="shared" si="45"/>
        <v>1964.1893995500002</v>
      </c>
      <c r="F84" s="74">
        <f t="shared" si="46"/>
        <v>218.02502335005002</v>
      </c>
      <c r="G84" s="73">
        <f t="shared" si="47"/>
        <v>0</v>
      </c>
      <c r="H84" s="74">
        <f t="shared" si="48"/>
        <v>177.54307982532453</v>
      </c>
      <c r="I84" s="73">
        <f t="shared" si="49"/>
        <v>9.6490804252893767</v>
      </c>
      <c r="J84" s="75" t="s">
        <v>61</v>
      </c>
      <c r="K84" s="73">
        <f t="shared" si="50"/>
        <v>1558.9722159493363</v>
      </c>
      <c r="L84" s="132">
        <v>1465.4003765944497</v>
      </c>
      <c r="M84" s="135"/>
      <c r="N84" s="126">
        <f t="shared" si="51"/>
        <v>93.571839354886606</v>
      </c>
    </row>
    <row r="85" spans="1:14" x14ac:dyDescent="0.25">
      <c r="A85" s="121">
        <v>6</v>
      </c>
      <c r="B85" s="72" t="s">
        <v>34</v>
      </c>
      <c r="C85" s="196">
        <v>412</v>
      </c>
      <c r="D85" s="73">
        <f t="shared" si="44"/>
        <v>2028.1855454000001</v>
      </c>
      <c r="E85" s="73">
        <f t="shared" si="45"/>
        <v>2028.1855454000001</v>
      </c>
      <c r="F85" s="74">
        <f t="shared" si="46"/>
        <v>225.12859553940001</v>
      </c>
      <c r="G85" s="73">
        <f t="shared" si="47"/>
        <v>0</v>
      </c>
      <c r="H85" s="74">
        <f t="shared" si="48"/>
        <v>183.32769144870602</v>
      </c>
      <c r="I85" s="73">
        <f t="shared" si="49"/>
        <v>9.9634614917775011</v>
      </c>
      <c r="J85" s="75" t="s">
        <v>61</v>
      </c>
      <c r="K85" s="73">
        <f t="shared" si="50"/>
        <v>1609.7657969201166</v>
      </c>
      <c r="L85" s="132">
        <v>1513.7511504414749</v>
      </c>
      <c r="M85" s="135"/>
      <c r="N85" s="126">
        <f t="shared" si="51"/>
        <v>96.01464647864168</v>
      </c>
    </row>
    <row r="86" spans="1:14" x14ac:dyDescent="0.25">
      <c r="A86" s="121">
        <v>7</v>
      </c>
      <c r="B86" s="72" t="s">
        <v>33</v>
      </c>
      <c r="C86" s="196">
        <v>435</v>
      </c>
      <c r="D86" s="73">
        <f t="shared" si="44"/>
        <v>2141.4094957500001</v>
      </c>
      <c r="E86" s="73">
        <f t="shared" si="45"/>
        <v>2141.4094957500001</v>
      </c>
      <c r="F86" s="74">
        <f t="shared" si="46"/>
        <v>237.69645402825003</v>
      </c>
      <c r="G86" s="73">
        <f t="shared" si="47"/>
        <v>0</v>
      </c>
      <c r="H86" s="74">
        <f t="shared" si="48"/>
        <v>193.56200432084253</v>
      </c>
      <c r="I86" s="73">
        <f t="shared" si="49"/>
        <v>10.519674147871877</v>
      </c>
      <c r="J86" s="75" t="s">
        <v>61</v>
      </c>
      <c r="K86" s="73">
        <f t="shared" si="50"/>
        <v>1699.6313632530357</v>
      </c>
      <c r="L86" s="132">
        <v>1599.2948272477499</v>
      </c>
      <c r="M86" s="135"/>
      <c r="N86" s="126">
        <f t="shared" si="51"/>
        <v>100.33653600528578</v>
      </c>
    </row>
    <row r="87" spans="1:14" x14ac:dyDescent="0.25">
      <c r="A87" s="121">
        <v>8</v>
      </c>
      <c r="B87" s="72" t="s">
        <v>33</v>
      </c>
      <c r="C87" s="196">
        <v>456</v>
      </c>
      <c r="D87" s="73">
        <f t="shared" si="44"/>
        <v>2244.7878852000003</v>
      </c>
      <c r="E87" s="73">
        <f t="shared" si="45"/>
        <v>2244.7878852000003</v>
      </c>
      <c r="F87" s="74">
        <f t="shared" si="46"/>
        <v>249.17145525720005</v>
      </c>
      <c r="G87" s="73">
        <f t="shared" si="47"/>
        <v>0</v>
      </c>
      <c r="H87" s="74">
        <f t="shared" si="48"/>
        <v>202.90637694322805</v>
      </c>
      <c r="I87" s="73">
        <f t="shared" si="49"/>
        <v>11.027520486045002</v>
      </c>
      <c r="J87" s="75" t="s">
        <v>61</v>
      </c>
      <c r="K87" s="73">
        <f t="shared" si="50"/>
        <v>1781.6825325135273</v>
      </c>
      <c r="L87" s="132">
        <v>1677.3999234621747</v>
      </c>
      <c r="M87" s="135"/>
      <c r="N87" s="126">
        <f t="shared" si="51"/>
        <v>104.28260905135267</v>
      </c>
    </row>
    <row r="88" spans="1:14" s="25" customFormat="1" x14ac:dyDescent="0.25">
      <c r="A88" s="121">
        <v>9</v>
      </c>
      <c r="B88" s="72" t="s">
        <v>43</v>
      </c>
      <c r="C88" s="196">
        <v>481</v>
      </c>
      <c r="D88" s="73">
        <f t="shared" si="44"/>
        <v>2367.8573964500001</v>
      </c>
      <c r="E88" s="73">
        <f t="shared" si="45"/>
        <v>2367.8573964500001</v>
      </c>
      <c r="F88" s="74">
        <f t="shared" si="46"/>
        <v>262.83217100595004</v>
      </c>
      <c r="G88" s="73">
        <f t="shared" si="47"/>
        <v>0</v>
      </c>
      <c r="H88" s="74">
        <f t="shared" si="48"/>
        <v>214.03063006511553</v>
      </c>
      <c r="I88" s="73">
        <f t="shared" si="49"/>
        <v>11.632099460060626</v>
      </c>
      <c r="J88" s="75" t="s">
        <v>61</v>
      </c>
      <c r="K88" s="73">
        <f t="shared" si="50"/>
        <v>1879.3624959188742</v>
      </c>
      <c r="L88" s="132">
        <v>1770.3821808602997</v>
      </c>
      <c r="M88" s="135"/>
      <c r="N88" s="126">
        <f t="shared" si="51"/>
        <v>108.98031505857443</v>
      </c>
    </row>
    <row r="89" spans="1:14" ht="13.5" thickBot="1" x14ac:dyDescent="0.3">
      <c r="A89" s="227" t="s">
        <v>20</v>
      </c>
      <c r="B89" s="228"/>
      <c r="C89" s="228"/>
      <c r="D89" s="228"/>
      <c r="E89" s="228"/>
      <c r="F89" s="228"/>
      <c r="G89" s="228"/>
      <c r="H89" s="228"/>
      <c r="I89" s="228"/>
      <c r="J89" s="228"/>
      <c r="K89" s="229"/>
    </row>
    <row r="90" spans="1:14" x14ac:dyDescent="0.25">
      <c r="A90" s="230" t="s">
        <v>16</v>
      </c>
      <c r="B90" s="231"/>
      <c r="C90" s="231"/>
      <c r="D90" s="231"/>
      <c r="E90" s="231"/>
      <c r="F90" s="231"/>
      <c r="G90" s="231"/>
      <c r="H90" s="231"/>
      <c r="I90" s="231"/>
      <c r="J90" s="231"/>
      <c r="K90" s="232"/>
    </row>
    <row r="91" spans="1:14" x14ac:dyDescent="0.25">
      <c r="A91" s="233" t="s">
        <v>17</v>
      </c>
      <c r="B91" s="234"/>
      <c r="C91" s="234"/>
      <c r="D91" s="234"/>
      <c r="E91" s="234"/>
      <c r="F91" s="234"/>
      <c r="G91" s="234"/>
      <c r="H91" s="234"/>
      <c r="I91" s="234"/>
      <c r="J91" s="234"/>
      <c r="K91" s="235"/>
    </row>
    <row r="92" spans="1:14" ht="10" x14ac:dyDescent="0.25">
      <c r="A92" s="240" t="s">
        <v>15</v>
      </c>
      <c r="B92" s="234"/>
      <c r="C92" s="234"/>
      <c r="D92" s="234"/>
      <c r="E92" s="234"/>
      <c r="F92" s="234"/>
      <c r="G92" s="234"/>
      <c r="H92" s="234"/>
      <c r="I92" s="234"/>
      <c r="J92" s="234"/>
      <c r="K92" s="235"/>
    </row>
    <row r="93" spans="1:14" ht="13" thickBot="1" x14ac:dyDescent="0.3">
      <c r="A93" s="237" t="s">
        <v>62</v>
      </c>
      <c r="B93" s="238"/>
      <c r="C93" s="238"/>
      <c r="D93" s="238"/>
      <c r="E93" s="238"/>
      <c r="F93" s="238"/>
      <c r="G93" s="238"/>
      <c r="H93" s="238"/>
      <c r="I93" s="238"/>
      <c r="J93" s="238"/>
      <c r="K93" s="239"/>
    </row>
    <row r="94" spans="1:14" thickBot="1" x14ac:dyDescent="0.3">
      <c r="A94" s="223" t="s">
        <v>61</v>
      </c>
      <c r="B94" s="224"/>
      <c r="C94" s="105" t="s">
        <v>18</v>
      </c>
      <c r="D94" s="106">
        <f>D2</f>
        <v>4.9227804500000003</v>
      </c>
      <c r="E94" s="106"/>
      <c r="F94" s="105" t="s">
        <v>19</v>
      </c>
      <c r="G94" s="107">
        <f>D94*B94</f>
        <v>0</v>
      </c>
      <c r="H94" s="77"/>
      <c r="I94" s="78"/>
      <c r="J94" s="79"/>
      <c r="K94" s="84"/>
    </row>
    <row r="95" spans="1:14" x14ac:dyDescent="0.25">
      <c r="A95" s="233" t="s">
        <v>39</v>
      </c>
      <c r="B95" s="234"/>
      <c r="C95" s="234"/>
      <c r="D95" s="234"/>
      <c r="E95" s="234"/>
      <c r="F95" s="234"/>
      <c r="G95" s="234"/>
      <c r="H95" s="234"/>
      <c r="I95" s="234"/>
      <c r="J95" s="234"/>
      <c r="K95" s="235"/>
    </row>
    <row r="96" spans="1:14" ht="11" thickBot="1" x14ac:dyDescent="0.3">
      <c r="A96" s="52"/>
      <c r="K96" s="85"/>
    </row>
    <row r="97" spans="1:11" ht="13" x14ac:dyDescent="0.25">
      <c r="A97" s="241" t="s">
        <v>73</v>
      </c>
      <c r="B97" s="242"/>
      <c r="C97" s="242"/>
      <c r="D97" s="243"/>
      <c r="E97" s="80"/>
      <c r="G97" s="244" t="s">
        <v>27</v>
      </c>
      <c r="H97" s="245"/>
      <c r="I97" s="245"/>
      <c r="J97" s="246"/>
      <c r="K97" s="86"/>
    </row>
    <row r="98" spans="1:11" ht="12.5" x14ac:dyDescent="0.25">
      <c r="A98" s="247" t="s">
        <v>21</v>
      </c>
      <c r="B98" s="248"/>
      <c r="C98" s="248"/>
      <c r="D98" s="249"/>
      <c r="E98" s="6"/>
      <c r="G98" s="250" t="s">
        <v>28</v>
      </c>
      <c r="H98" s="251"/>
      <c r="I98" s="251"/>
      <c r="J98" s="252"/>
      <c r="K98" s="85"/>
    </row>
    <row r="99" spans="1:11" ht="12.5" x14ac:dyDescent="0.25">
      <c r="A99" s="247" t="s">
        <v>160</v>
      </c>
      <c r="B99" s="248"/>
      <c r="C99" s="248"/>
      <c r="D99" s="249"/>
      <c r="E99" s="6"/>
      <c r="G99" s="250" t="s">
        <v>29</v>
      </c>
      <c r="H99" s="251"/>
      <c r="I99" s="251"/>
      <c r="J99" s="252"/>
      <c r="K99" s="85"/>
    </row>
    <row r="100" spans="1:11" ht="13.5" thickBot="1" x14ac:dyDescent="0.3">
      <c r="A100" s="247" t="s">
        <v>161</v>
      </c>
      <c r="B100" s="248"/>
      <c r="C100" s="248"/>
      <c r="D100" s="249"/>
      <c r="E100" s="6"/>
      <c r="G100" s="103" t="s">
        <v>25</v>
      </c>
      <c r="H100" s="104">
        <v>366</v>
      </c>
      <c r="I100" s="255">
        <f>D2*H100</f>
        <v>1801.7376447000001</v>
      </c>
      <c r="J100" s="256"/>
      <c r="K100" s="85"/>
    </row>
    <row r="101" spans="1:11" ht="13.5" thickBot="1" x14ac:dyDescent="0.3">
      <c r="A101" s="247" t="s">
        <v>162</v>
      </c>
      <c r="B101" s="248"/>
      <c r="C101" s="248"/>
      <c r="D101" s="249"/>
      <c r="E101" s="6"/>
      <c r="H101" s="81"/>
      <c r="I101" s="82"/>
      <c r="J101" s="83"/>
      <c r="K101" s="85"/>
    </row>
    <row r="102" spans="1:11" ht="13" x14ac:dyDescent="0.25">
      <c r="A102" s="257" t="s">
        <v>163</v>
      </c>
      <c r="B102" s="258"/>
      <c r="C102" s="258"/>
      <c r="D102" s="259"/>
      <c r="E102" s="7"/>
      <c r="G102" s="263" t="s">
        <v>172</v>
      </c>
      <c r="H102" s="264"/>
      <c r="I102" s="264"/>
      <c r="J102" s="265"/>
      <c r="K102" s="85"/>
    </row>
    <row r="103" spans="1:11" ht="13" x14ac:dyDescent="0.25">
      <c r="A103" s="257"/>
      <c r="B103" s="258"/>
      <c r="C103" s="258"/>
      <c r="D103" s="259"/>
      <c r="E103" s="7"/>
      <c r="G103" s="250" t="s">
        <v>22</v>
      </c>
      <c r="H103" s="251"/>
      <c r="I103" s="266">
        <v>12.02</v>
      </c>
      <c r="J103" s="267"/>
      <c r="K103" s="85"/>
    </row>
    <row r="104" spans="1:11" ht="13.5" thickBot="1" x14ac:dyDescent="0.3">
      <c r="A104" s="260"/>
      <c r="B104" s="261"/>
      <c r="C104" s="261"/>
      <c r="D104" s="262"/>
      <c r="E104" s="7"/>
      <c r="G104" s="268" t="s">
        <v>23</v>
      </c>
      <c r="H104" s="269"/>
      <c r="I104" s="270">
        <v>1823.03</v>
      </c>
      <c r="J104" s="271"/>
      <c r="K104" s="85"/>
    </row>
    <row r="105" spans="1:11" ht="11" thickBot="1" x14ac:dyDescent="0.3">
      <c r="A105" s="253"/>
      <c r="B105" s="254"/>
      <c r="C105" s="254"/>
      <c r="D105" s="254"/>
      <c r="E105" s="87"/>
      <c r="F105" s="88"/>
      <c r="G105" s="89"/>
      <c r="H105" s="88"/>
      <c r="I105" s="89"/>
      <c r="J105" s="90"/>
      <c r="K105" s="91"/>
    </row>
    <row r="107" spans="1:11" x14ac:dyDescent="0.25">
      <c r="A107" s="24" t="s">
        <v>43</v>
      </c>
    </row>
  </sheetData>
  <mergeCells count="40">
    <mergeCell ref="A105:D105"/>
    <mergeCell ref="G99:J99"/>
    <mergeCell ref="A100:D100"/>
    <mergeCell ref="I100:J100"/>
    <mergeCell ref="A101:D101"/>
    <mergeCell ref="A102:D104"/>
    <mergeCell ref="G102:J102"/>
    <mergeCell ref="G103:H103"/>
    <mergeCell ref="I103:J103"/>
    <mergeCell ref="G104:H104"/>
    <mergeCell ref="I104:J104"/>
    <mergeCell ref="A99:D99"/>
    <mergeCell ref="A95:K95"/>
    <mergeCell ref="A97:D97"/>
    <mergeCell ref="G97:J97"/>
    <mergeCell ref="A98:D98"/>
    <mergeCell ref="G98:J98"/>
    <mergeCell ref="A94:B94"/>
    <mergeCell ref="A36:A37"/>
    <mergeCell ref="A5:A6"/>
    <mergeCell ref="A49:A50"/>
    <mergeCell ref="A65:A66"/>
    <mergeCell ref="A48:K48"/>
    <mergeCell ref="A64:K64"/>
    <mergeCell ref="A89:K89"/>
    <mergeCell ref="A90:K90"/>
    <mergeCell ref="A91:K91"/>
    <mergeCell ref="A77:K77"/>
    <mergeCell ref="A78:A79"/>
    <mergeCell ref="A93:K93"/>
    <mergeCell ref="A92:K92"/>
    <mergeCell ref="A2:C2"/>
    <mergeCell ref="A4:K4"/>
    <mergeCell ref="A19:K19"/>
    <mergeCell ref="G2:I2"/>
    <mergeCell ref="A35:K35"/>
    <mergeCell ref="A34:K34"/>
    <mergeCell ref="A18:K18"/>
    <mergeCell ref="A3:K3"/>
    <mergeCell ref="A20:A21"/>
  </mergeCells>
  <phoneticPr fontId="0" type="noConversion"/>
  <conditionalFormatting sqref="G7:G17 G22:G33 G38:G48 G51:G64">
    <cfRule type="cellIs" dxfId="69" priority="15" stopIfTrue="1" operator="greaterThan">
      <formula>0</formula>
    </cfRule>
  </conditionalFormatting>
  <conditionalFormatting sqref="G67:G77 G80:G88">
    <cfRule type="cellIs" dxfId="68" priority="1" stopIfTrue="1" operator="greaterThan">
      <formula>0</formula>
    </cfRule>
  </conditionalFormatting>
  <printOptions horizontalCentered="1"/>
  <pageMargins left="0.70866141732283472" right="0.70866141732283472" top="0.74803149606299213" bottom="0.74803149606299213" header="0.31496062992125984" footer="0.31496062992125984"/>
  <pageSetup paperSize="9" scale="88" orientation="portrait" r:id="rId1"/>
  <headerFooter alignWithMargins="0">
    <oddHeader xml:space="preserve">&amp;L&amp;"Bookman Old Style,Gras"&amp;14CFR CGT MIDIPY&amp;R&amp;"Arial,Italique"&amp;20Grilles de Salaires : cat C  </oddHeader>
    <oddFooter>&amp;C&amp;P</oddFooter>
  </headerFooter>
  <rowBreaks count="1" manualBreakCount="1">
    <brk id="63" max="12"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94"/>
  <sheetViews>
    <sheetView topLeftCell="A73" zoomScale="150" zoomScaleNormal="150" zoomScaleSheetLayoutView="115" workbookViewId="0">
      <selection activeCell="P59" sqref="P59"/>
    </sheetView>
  </sheetViews>
  <sheetFormatPr baseColWidth="10" defaultColWidth="7" defaultRowHeight="13" x14ac:dyDescent="0.25"/>
  <cols>
    <col min="1" max="1" width="7.54296875" style="1" bestFit="1" customWidth="1"/>
    <col min="2" max="2" width="5.54296875" style="9" bestFit="1" customWidth="1"/>
    <col min="3" max="3" width="5.26953125" style="1" hidden="1" customWidth="1"/>
    <col min="4" max="4" width="6.7265625" style="1" bestFit="1" customWidth="1"/>
    <col min="5" max="5" width="11.7265625" style="1" customWidth="1"/>
    <col min="6" max="6" width="9.26953125" style="1" hidden="1" customWidth="1"/>
    <col min="7" max="7" width="8.81640625" style="28" customWidth="1"/>
    <col min="8" max="8" width="10.26953125" style="1" bestFit="1" customWidth="1"/>
    <col min="9" max="9" width="6.7265625" style="28" bestFit="1" customWidth="1"/>
    <col min="10" max="10" width="10.26953125" style="1" bestFit="1" customWidth="1"/>
    <col min="11" max="11" width="11.54296875" style="41" customWidth="1"/>
    <col min="12" max="12" width="10" style="1" bestFit="1" customWidth="1"/>
    <col min="13" max="13" width="7.36328125" style="1" hidden="1" customWidth="1"/>
    <col min="14" max="14" width="4.1796875" style="1" customWidth="1"/>
    <col min="15" max="15" width="0" style="144" hidden="1" customWidth="1"/>
    <col min="16" max="16384" width="7" style="1"/>
  </cols>
  <sheetData>
    <row r="1" spans="1:15" s="23" customFormat="1" ht="77.25" customHeight="1" thickBot="1" x14ac:dyDescent="0.3">
      <c r="A1" s="6"/>
      <c r="C1" s="25"/>
      <c r="F1" s="25"/>
      <c r="H1" s="25"/>
      <c r="J1" s="36"/>
      <c r="O1" s="6"/>
    </row>
    <row r="2" spans="1:15" ht="25.5" customHeight="1" thickBot="1" x14ac:dyDescent="0.3">
      <c r="A2" s="272" t="s">
        <v>10</v>
      </c>
      <c r="B2" s="273"/>
      <c r="C2" s="273"/>
      <c r="D2" s="273"/>
      <c r="E2" s="95">
        <f>'Cat C '!D2</f>
        <v>4.9227804500000003</v>
      </c>
      <c r="F2" s="95"/>
      <c r="G2" s="96" t="s">
        <v>41</v>
      </c>
      <c r="H2" s="215">
        <f>'Cat C '!G2</f>
        <v>46023</v>
      </c>
      <c r="I2" s="215"/>
      <c r="J2" s="215"/>
      <c r="K2" s="94" t="s">
        <v>40</v>
      </c>
      <c r="L2" s="97">
        <f>'Cat C '!K2</f>
        <v>1823.03</v>
      </c>
      <c r="M2" s="1" t="s">
        <v>43</v>
      </c>
    </row>
    <row r="3" spans="1:15" ht="13.5" thickBot="1" x14ac:dyDescent="0.3">
      <c r="A3" s="278" t="s">
        <v>50</v>
      </c>
      <c r="B3" s="279"/>
      <c r="C3" s="279"/>
      <c r="D3" s="279"/>
      <c r="E3" s="279"/>
      <c r="F3" s="279"/>
      <c r="G3" s="279"/>
      <c r="H3" s="279"/>
      <c r="I3" s="279"/>
      <c r="J3" s="279"/>
      <c r="K3" s="279"/>
      <c r="L3" s="280"/>
    </row>
    <row r="4" spans="1:15" ht="40.15" customHeight="1" x14ac:dyDescent="0.25">
      <c r="A4" s="274" t="s">
        <v>51</v>
      </c>
      <c r="B4" s="275"/>
      <c r="C4" s="275"/>
      <c r="D4" s="275"/>
      <c r="E4" s="275"/>
      <c r="F4" s="275"/>
      <c r="G4" s="275"/>
      <c r="H4" s="275"/>
      <c r="I4" s="275"/>
      <c r="J4" s="275"/>
      <c r="K4" s="275"/>
      <c r="L4" s="276"/>
    </row>
    <row r="5" spans="1:15" ht="12.5" x14ac:dyDescent="0.25">
      <c r="A5" s="277" t="s">
        <v>26</v>
      </c>
      <c r="B5" s="53" t="s">
        <v>44</v>
      </c>
      <c r="C5" s="120" t="s">
        <v>32</v>
      </c>
      <c r="D5" s="120" t="s">
        <v>1</v>
      </c>
      <c r="E5" s="120" t="s">
        <v>3</v>
      </c>
      <c r="F5" s="120"/>
      <c r="G5" s="143" t="s">
        <v>5</v>
      </c>
      <c r="H5" s="120" t="s">
        <v>7</v>
      </c>
      <c r="I5" s="143" t="s">
        <v>6</v>
      </c>
      <c r="J5" s="120" t="s">
        <v>13</v>
      </c>
      <c r="K5" s="64" t="s">
        <v>14</v>
      </c>
      <c r="L5" s="120" t="s">
        <v>8</v>
      </c>
      <c r="M5" s="9" t="s">
        <v>43</v>
      </c>
      <c r="N5" s="9"/>
    </row>
    <row r="6" spans="1:15" ht="20" x14ac:dyDescent="0.25">
      <c r="A6" s="277"/>
      <c r="B6" s="53" t="s">
        <v>45</v>
      </c>
      <c r="C6" s="58"/>
      <c r="D6" s="58" t="s">
        <v>2</v>
      </c>
      <c r="E6" s="58" t="s">
        <v>4</v>
      </c>
      <c r="F6" s="58"/>
      <c r="G6" s="98">
        <f>'Cat C '!F6</f>
        <v>0.111</v>
      </c>
      <c r="H6" s="120" t="s">
        <v>11</v>
      </c>
      <c r="I6" s="55">
        <f>'Cat C '!$H$6</f>
        <v>9.1999999999999998E-2</v>
      </c>
      <c r="J6" s="56">
        <f>'Cat C '!$I$6</f>
        <v>5.0000000000000001E-3</v>
      </c>
      <c r="K6" s="64" t="s">
        <v>12</v>
      </c>
      <c r="L6" s="120" t="s">
        <v>9</v>
      </c>
      <c r="M6" s="138" t="s">
        <v>158</v>
      </c>
      <c r="N6" s="123"/>
      <c r="O6" s="125" t="s">
        <v>157</v>
      </c>
    </row>
    <row r="7" spans="1:15" x14ac:dyDescent="0.25">
      <c r="A7" s="58">
        <v>1</v>
      </c>
      <c r="B7" s="119" t="s">
        <v>63</v>
      </c>
      <c r="C7" s="58"/>
      <c r="D7" s="118">
        <v>373</v>
      </c>
      <c r="E7" s="100">
        <f t="shared" ref="E7:E19" si="0">D7*$E$2</f>
        <v>1836.1971078500001</v>
      </c>
      <c r="F7" s="100">
        <f>E7+H7</f>
        <v>1836.1971078500001</v>
      </c>
      <c r="G7" s="74">
        <f>(F7)*$G$6</f>
        <v>203.81787897135001</v>
      </c>
      <c r="H7" s="60">
        <f>IF(E7&lt;$L$2,$L$2-E7,0)</f>
        <v>0</v>
      </c>
      <c r="I7" s="61">
        <f>(F7*98.25%)*$I$6</f>
        <v>165.97385657856151</v>
      </c>
      <c r="J7" s="60">
        <f>(F7*98.25%)*$J$6</f>
        <v>9.0203182923131262</v>
      </c>
      <c r="K7" s="62" t="s">
        <v>61</v>
      </c>
      <c r="L7" s="63">
        <f>E7-G7+H7-I7-J7</f>
        <v>1457.3850540077756</v>
      </c>
      <c r="M7" s="139">
        <v>1309.1901841655999</v>
      </c>
      <c r="N7" s="137"/>
      <c r="O7" s="145">
        <f>L7-M7</f>
        <v>148.19486984217565</v>
      </c>
    </row>
    <row r="8" spans="1:15" x14ac:dyDescent="0.25">
      <c r="A8" s="58">
        <v>2</v>
      </c>
      <c r="B8" s="119" t="s">
        <v>63</v>
      </c>
      <c r="C8" s="58"/>
      <c r="D8" s="118">
        <v>374</v>
      </c>
      <c r="E8" s="100">
        <f t="shared" si="0"/>
        <v>1841.1198883000002</v>
      </c>
      <c r="F8" s="100">
        <f t="shared" ref="F8:F19" si="1">E8+H8</f>
        <v>1841.1198883000002</v>
      </c>
      <c r="G8" s="74">
        <f t="shared" ref="G8:G19" si="2">(F8)*$G$6</f>
        <v>204.36430760130003</v>
      </c>
      <c r="H8" s="60">
        <f t="shared" ref="H8:H19" si="3">IF(E8&lt;$L$2,$L$2-E8,0)</f>
        <v>0</v>
      </c>
      <c r="I8" s="61">
        <f t="shared" ref="I8:I19" si="4">(F8*98.25%)*$I$6</f>
        <v>166.41882670343702</v>
      </c>
      <c r="J8" s="60">
        <f t="shared" ref="J8:J19" si="5">(F8*98.25%)*$J$6</f>
        <v>9.0445014512737512</v>
      </c>
      <c r="K8" s="62" t="s">
        <v>61</v>
      </c>
      <c r="L8" s="63">
        <f t="shared" ref="L8:L19" si="6">E8-G8+H8-I8-J8</f>
        <v>1461.2922525439894</v>
      </c>
      <c r="M8" s="139">
        <v>1309.1901841655999</v>
      </c>
      <c r="N8" s="137"/>
      <c r="O8" s="145">
        <f t="shared" ref="O8:O19" si="7">L8-M8</f>
        <v>152.1020683783895</v>
      </c>
    </row>
    <row r="9" spans="1:15" x14ac:dyDescent="0.25">
      <c r="A9" s="58">
        <v>3</v>
      </c>
      <c r="B9" s="119" t="s">
        <v>63</v>
      </c>
      <c r="C9" s="58"/>
      <c r="D9" s="195">
        <v>375</v>
      </c>
      <c r="E9" s="100">
        <f t="shared" si="0"/>
        <v>1846.0426687500001</v>
      </c>
      <c r="F9" s="100">
        <f t="shared" si="1"/>
        <v>1846.0426687500001</v>
      </c>
      <c r="G9" s="74">
        <f t="shared" si="2"/>
        <v>204.91073623125001</v>
      </c>
      <c r="H9" s="60">
        <f t="shared" si="3"/>
        <v>0</v>
      </c>
      <c r="I9" s="61">
        <f t="shared" si="4"/>
        <v>166.8637968283125</v>
      </c>
      <c r="J9" s="60">
        <f t="shared" si="5"/>
        <v>9.0686846102343761</v>
      </c>
      <c r="K9" s="62" t="s">
        <v>61</v>
      </c>
      <c r="L9" s="63">
        <f t="shared" si="6"/>
        <v>1465.1994510802033</v>
      </c>
      <c r="M9" s="139">
        <v>1320.348055053375</v>
      </c>
      <c r="N9" s="137"/>
      <c r="O9" s="145">
        <f t="shared" si="7"/>
        <v>144.8513960268283</v>
      </c>
    </row>
    <row r="10" spans="1:15" x14ac:dyDescent="0.25">
      <c r="A10" s="58">
        <v>4</v>
      </c>
      <c r="B10" s="119" t="s">
        <v>63</v>
      </c>
      <c r="C10" s="58"/>
      <c r="D10" s="195">
        <v>376</v>
      </c>
      <c r="E10" s="100">
        <f t="shared" si="0"/>
        <v>1850.9654492000002</v>
      </c>
      <c r="F10" s="100">
        <f t="shared" si="1"/>
        <v>1850.9654492000002</v>
      </c>
      <c r="G10" s="74">
        <f t="shared" si="2"/>
        <v>205.45716486120003</v>
      </c>
      <c r="H10" s="60">
        <f t="shared" si="3"/>
        <v>0</v>
      </c>
      <c r="I10" s="61">
        <f t="shared" si="4"/>
        <v>167.30876695318801</v>
      </c>
      <c r="J10" s="60">
        <f t="shared" si="5"/>
        <v>9.0928677691950011</v>
      </c>
      <c r="K10" s="62" t="s">
        <v>61</v>
      </c>
      <c r="L10" s="63">
        <f t="shared" si="6"/>
        <v>1469.1066496164171</v>
      </c>
      <c r="M10" s="139">
        <v>1342.6637968289247</v>
      </c>
      <c r="N10" s="137"/>
      <c r="O10" s="145">
        <f t="shared" si="7"/>
        <v>126.44285278749248</v>
      </c>
    </row>
    <row r="11" spans="1:15" x14ac:dyDescent="0.25">
      <c r="A11" s="58">
        <v>5</v>
      </c>
      <c r="B11" s="119" t="s">
        <v>30</v>
      </c>
      <c r="C11" s="58"/>
      <c r="D11" s="195">
        <v>377</v>
      </c>
      <c r="E11" s="100">
        <f t="shared" si="0"/>
        <v>1855.8882296500001</v>
      </c>
      <c r="F11" s="100">
        <f t="shared" si="1"/>
        <v>1855.8882296500001</v>
      </c>
      <c r="G11" s="74">
        <f t="shared" si="2"/>
        <v>206.00359349115001</v>
      </c>
      <c r="H11" s="60">
        <f t="shared" si="3"/>
        <v>0</v>
      </c>
      <c r="I11" s="61">
        <f t="shared" si="4"/>
        <v>167.75373707806352</v>
      </c>
      <c r="J11" s="60">
        <f t="shared" si="5"/>
        <v>9.117050928155626</v>
      </c>
      <c r="K11" s="62" t="s">
        <v>61</v>
      </c>
      <c r="L11" s="63">
        <f t="shared" si="6"/>
        <v>1473.013848152631</v>
      </c>
      <c r="M11" s="139">
        <v>1372.4181191963248</v>
      </c>
      <c r="N11" s="137"/>
      <c r="O11" s="145">
        <f t="shared" si="7"/>
        <v>100.59572895630617</v>
      </c>
    </row>
    <row r="12" spans="1:15" x14ac:dyDescent="0.25">
      <c r="A12" s="58">
        <v>6</v>
      </c>
      <c r="B12" s="119" t="s">
        <v>30</v>
      </c>
      <c r="C12" s="58"/>
      <c r="D12" s="195">
        <v>386</v>
      </c>
      <c r="E12" s="100">
        <f t="shared" si="0"/>
        <v>1900.1932537</v>
      </c>
      <c r="F12" s="100">
        <f t="shared" si="1"/>
        <v>1900.1932537</v>
      </c>
      <c r="G12" s="74">
        <f t="shared" si="2"/>
        <v>210.9214511607</v>
      </c>
      <c r="H12" s="60">
        <f t="shared" si="3"/>
        <v>0</v>
      </c>
      <c r="I12" s="61">
        <f t="shared" si="4"/>
        <v>171.758468201943</v>
      </c>
      <c r="J12" s="60">
        <f t="shared" si="5"/>
        <v>9.3346993588012506</v>
      </c>
      <c r="K12" s="62" t="s">
        <v>61</v>
      </c>
      <c r="L12" s="63">
        <f t="shared" si="6"/>
        <v>1508.1786349785557</v>
      </c>
      <c r="M12" s="139">
        <v>1417.0496027474248</v>
      </c>
      <c r="N12" s="137"/>
      <c r="O12" s="145">
        <f t="shared" si="7"/>
        <v>91.12903223113085</v>
      </c>
    </row>
    <row r="13" spans="1:15" x14ac:dyDescent="0.25">
      <c r="A13" s="58">
        <v>7</v>
      </c>
      <c r="B13" s="119" t="s">
        <v>30</v>
      </c>
      <c r="C13" s="58"/>
      <c r="D13" s="195">
        <v>401</v>
      </c>
      <c r="E13" s="100">
        <f t="shared" si="0"/>
        <v>1974.0349604500002</v>
      </c>
      <c r="F13" s="100">
        <f t="shared" si="1"/>
        <v>1974.0349604500002</v>
      </c>
      <c r="G13" s="74">
        <f t="shared" si="2"/>
        <v>219.11788060995002</v>
      </c>
      <c r="H13" s="60">
        <f t="shared" si="3"/>
        <v>0</v>
      </c>
      <c r="I13" s="61">
        <f t="shared" si="4"/>
        <v>178.43302007507552</v>
      </c>
      <c r="J13" s="60">
        <f t="shared" si="5"/>
        <v>9.6974467432106266</v>
      </c>
      <c r="K13" s="62" t="s">
        <v>61</v>
      </c>
      <c r="L13" s="63">
        <f t="shared" si="6"/>
        <v>1566.786613021764</v>
      </c>
      <c r="M13" s="139">
        <v>1472.8389571862999</v>
      </c>
      <c r="N13" s="137"/>
      <c r="O13" s="145">
        <f t="shared" si="7"/>
        <v>93.947655835464047</v>
      </c>
    </row>
    <row r="14" spans="1:15" x14ac:dyDescent="0.25">
      <c r="A14" s="58">
        <v>8</v>
      </c>
      <c r="B14" s="119" t="s">
        <v>34</v>
      </c>
      <c r="C14" s="58"/>
      <c r="D14" s="195">
        <v>420</v>
      </c>
      <c r="E14" s="100">
        <f t="shared" si="0"/>
        <v>2067.5677890000002</v>
      </c>
      <c r="F14" s="100">
        <f t="shared" si="1"/>
        <v>2067.5677890000002</v>
      </c>
      <c r="G14" s="74">
        <f t="shared" si="2"/>
        <v>229.50002457900001</v>
      </c>
      <c r="H14" s="60">
        <f t="shared" si="3"/>
        <v>0</v>
      </c>
      <c r="I14" s="61">
        <f t="shared" si="4"/>
        <v>186.88745244771002</v>
      </c>
      <c r="J14" s="60">
        <f t="shared" si="5"/>
        <v>10.156926763462501</v>
      </c>
      <c r="K14" s="62" t="s">
        <v>61</v>
      </c>
      <c r="L14" s="63">
        <f t="shared" si="6"/>
        <v>1641.0233852098277</v>
      </c>
      <c r="M14" s="139">
        <v>1543.5054728088746</v>
      </c>
      <c r="N14" s="137"/>
      <c r="O14" s="145">
        <f t="shared" si="7"/>
        <v>97.517912400953037</v>
      </c>
    </row>
    <row r="15" spans="1:15" x14ac:dyDescent="0.25">
      <c r="A15" s="58">
        <v>9</v>
      </c>
      <c r="B15" s="119" t="s">
        <v>34</v>
      </c>
      <c r="C15" s="58"/>
      <c r="D15" s="195">
        <v>436</v>
      </c>
      <c r="E15" s="100">
        <f t="shared" si="0"/>
        <v>2146.3322762000003</v>
      </c>
      <c r="F15" s="100">
        <f t="shared" si="1"/>
        <v>2146.3322762000003</v>
      </c>
      <c r="G15" s="74">
        <f t="shared" si="2"/>
        <v>238.24288265820002</v>
      </c>
      <c r="H15" s="60">
        <f t="shared" si="3"/>
        <v>0</v>
      </c>
      <c r="I15" s="61">
        <f t="shared" si="4"/>
        <v>194.00697444571801</v>
      </c>
      <c r="J15" s="60">
        <f t="shared" si="5"/>
        <v>10.543857306832502</v>
      </c>
      <c r="K15" s="62" t="s">
        <v>61</v>
      </c>
      <c r="L15" s="63">
        <f t="shared" si="6"/>
        <v>1703.5385617892498</v>
      </c>
      <c r="M15" s="139">
        <v>1603.0141175436747</v>
      </c>
      <c r="N15" s="137"/>
      <c r="O15" s="145">
        <f t="shared" si="7"/>
        <v>100.52444424557507</v>
      </c>
    </row>
    <row r="16" spans="1:15" x14ac:dyDescent="0.25">
      <c r="A16" s="58">
        <v>10</v>
      </c>
      <c r="B16" s="119" t="s">
        <v>34</v>
      </c>
      <c r="C16" s="58"/>
      <c r="D16" s="195">
        <v>446</v>
      </c>
      <c r="E16" s="100">
        <f t="shared" si="0"/>
        <v>2195.5600807000001</v>
      </c>
      <c r="F16" s="100">
        <f t="shared" si="1"/>
        <v>2195.5600807000001</v>
      </c>
      <c r="G16" s="74">
        <f t="shared" si="2"/>
        <v>243.70716895770002</v>
      </c>
      <c r="H16" s="60">
        <f t="shared" si="3"/>
        <v>0</v>
      </c>
      <c r="I16" s="61">
        <f t="shared" si="4"/>
        <v>198.45667569447301</v>
      </c>
      <c r="J16" s="60">
        <f t="shared" si="5"/>
        <v>10.785688896438751</v>
      </c>
      <c r="K16" s="62" t="s">
        <v>61</v>
      </c>
      <c r="L16" s="63">
        <f t="shared" si="6"/>
        <v>1742.6105471513881</v>
      </c>
      <c r="M16" s="139">
        <v>1640.2070205029249</v>
      </c>
      <c r="N16" s="137"/>
      <c r="O16" s="145">
        <f t="shared" si="7"/>
        <v>102.40352664846318</v>
      </c>
    </row>
    <row r="17" spans="1:15" x14ac:dyDescent="0.25">
      <c r="A17" s="58">
        <v>11</v>
      </c>
      <c r="B17" s="119" t="s">
        <v>34</v>
      </c>
      <c r="C17" s="58"/>
      <c r="D17" s="195">
        <v>462</v>
      </c>
      <c r="E17" s="100">
        <f t="shared" si="0"/>
        <v>2274.3245679000001</v>
      </c>
      <c r="F17" s="100">
        <f t="shared" si="1"/>
        <v>2274.3245679000001</v>
      </c>
      <c r="G17" s="74">
        <f t="shared" si="2"/>
        <v>252.45002703690002</v>
      </c>
      <c r="H17" s="60">
        <f t="shared" si="3"/>
        <v>0</v>
      </c>
      <c r="I17" s="61">
        <f t="shared" si="4"/>
        <v>205.57619769248103</v>
      </c>
      <c r="J17" s="60">
        <f t="shared" si="5"/>
        <v>11.172619439808752</v>
      </c>
      <c r="K17" s="62" t="s">
        <v>61</v>
      </c>
      <c r="L17" s="63">
        <f t="shared" si="6"/>
        <v>1805.1257237308103</v>
      </c>
      <c r="M17" s="139">
        <v>1699.7156652377248</v>
      </c>
      <c r="N17" s="137"/>
      <c r="O17" s="145">
        <f t="shared" si="7"/>
        <v>105.41005849308544</v>
      </c>
    </row>
    <row r="18" spans="1:15" x14ac:dyDescent="0.25">
      <c r="A18" s="120">
        <v>12</v>
      </c>
      <c r="B18" s="119" t="s">
        <v>33</v>
      </c>
      <c r="C18" s="120"/>
      <c r="D18" s="195">
        <v>482</v>
      </c>
      <c r="E18" s="63">
        <f t="shared" si="0"/>
        <v>2372.7801769000002</v>
      </c>
      <c r="F18" s="100">
        <f t="shared" si="1"/>
        <v>2372.7801769000002</v>
      </c>
      <c r="G18" s="74">
        <f t="shared" si="2"/>
        <v>263.3785996359</v>
      </c>
      <c r="H18" s="60">
        <f t="shared" si="3"/>
        <v>0</v>
      </c>
      <c r="I18" s="61">
        <f t="shared" si="4"/>
        <v>214.47560018999101</v>
      </c>
      <c r="J18" s="60">
        <f t="shared" si="5"/>
        <v>11.656282619021251</v>
      </c>
      <c r="K18" s="62" t="s">
        <v>61</v>
      </c>
      <c r="L18" s="63">
        <f t="shared" si="6"/>
        <v>1883.2696944550878</v>
      </c>
      <c r="M18" s="139">
        <v>1774.101471156225</v>
      </c>
      <c r="N18" s="137"/>
      <c r="O18" s="145">
        <f t="shared" si="7"/>
        <v>109.16822329886281</v>
      </c>
    </row>
    <row r="19" spans="1:15" x14ac:dyDescent="0.25">
      <c r="A19" s="120">
        <v>13</v>
      </c>
      <c r="B19" s="120"/>
      <c r="C19" s="120"/>
      <c r="D19" s="195">
        <v>508</v>
      </c>
      <c r="E19" s="63">
        <f t="shared" si="0"/>
        <v>2500.7724686000001</v>
      </c>
      <c r="F19" s="100">
        <f t="shared" si="1"/>
        <v>2500.7724686000001</v>
      </c>
      <c r="G19" s="74">
        <f t="shared" si="2"/>
        <v>277.58574401460004</v>
      </c>
      <c r="H19" s="60">
        <f t="shared" si="3"/>
        <v>0</v>
      </c>
      <c r="I19" s="61">
        <f t="shared" si="4"/>
        <v>226.04482343675403</v>
      </c>
      <c r="J19" s="60">
        <f t="shared" si="5"/>
        <v>12.285044751997503</v>
      </c>
      <c r="K19" s="62" t="s">
        <v>61</v>
      </c>
      <c r="L19" s="63">
        <f t="shared" si="6"/>
        <v>1984.8568563966485</v>
      </c>
      <c r="M19" s="139">
        <v>1870.8030188502748</v>
      </c>
      <c r="N19" s="137"/>
      <c r="O19" s="145">
        <f t="shared" si="7"/>
        <v>114.05383754637364</v>
      </c>
    </row>
    <row r="20" spans="1:15" ht="18" customHeight="1" x14ac:dyDescent="0.25">
      <c r="A20" s="226" t="s">
        <v>154</v>
      </c>
      <c r="B20" s="226"/>
      <c r="C20" s="226"/>
      <c r="D20" s="226"/>
      <c r="E20" s="226"/>
      <c r="F20" s="226"/>
      <c r="G20" s="226"/>
      <c r="H20" s="226"/>
      <c r="I20" s="226"/>
      <c r="J20" s="226"/>
      <c r="K20" s="226"/>
      <c r="L20" s="226"/>
      <c r="M20" s="140"/>
      <c r="O20" s="146" t="s">
        <v>43</v>
      </c>
    </row>
    <row r="21" spans="1:15" ht="12.5" x14ac:dyDescent="0.25">
      <c r="A21" s="277" t="s">
        <v>26</v>
      </c>
      <c r="B21" s="53" t="s">
        <v>44</v>
      </c>
      <c r="C21" s="120" t="s">
        <v>32</v>
      </c>
      <c r="D21" s="120" t="s">
        <v>1</v>
      </c>
      <c r="E21" s="120" t="s">
        <v>3</v>
      </c>
      <c r="F21" s="120"/>
      <c r="G21" s="143" t="s">
        <v>5</v>
      </c>
      <c r="H21" s="120" t="s">
        <v>7</v>
      </c>
      <c r="I21" s="143" t="s">
        <v>6</v>
      </c>
      <c r="J21" s="120" t="s">
        <v>13</v>
      </c>
      <c r="K21" s="64" t="s">
        <v>14</v>
      </c>
      <c r="L21" s="120" t="s">
        <v>8</v>
      </c>
      <c r="M21" s="141" t="s">
        <v>43</v>
      </c>
      <c r="N21" s="9"/>
      <c r="O21" s="146" t="s">
        <v>43</v>
      </c>
    </row>
    <row r="22" spans="1:15" ht="20" x14ac:dyDescent="0.25">
      <c r="A22" s="277"/>
      <c r="B22" s="53" t="s">
        <v>45</v>
      </c>
      <c r="C22" s="58"/>
      <c r="D22" s="58" t="s">
        <v>2</v>
      </c>
      <c r="E22" s="58" t="s">
        <v>4</v>
      </c>
      <c r="F22" s="58"/>
      <c r="G22" s="65">
        <f>$G$6</f>
        <v>0.111</v>
      </c>
      <c r="H22" s="120" t="s">
        <v>11</v>
      </c>
      <c r="I22" s="55">
        <f>'Cat C '!$H$6</f>
        <v>9.1999999999999998E-2</v>
      </c>
      <c r="J22" s="56">
        <f>'Cat C '!$I$6</f>
        <v>5.0000000000000001E-3</v>
      </c>
      <c r="K22" s="64" t="s">
        <v>12</v>
      </c>
      <c r="L22" s="120" t="s">
        <v>9</v>
      </c>
      <c r="M22" s="138" t="s">
        <v>158</v>
      </c>
      <c r="N22" s="123"/>
      <c r="O22" s="125" t="s">
        <v>157</v>
      </c>
    </row>
    <row r="23" spans="1:15" x14ac:dyDescent="0.25">
      <c r="A23" s="58">
        <v>1</v>
      </c>
      <c r="B23" s="119" t="s">
        <v>159</v>
      </c>
      <c r="C23" s="58"/>
      <c r="D23" s="195">
        <v>373</v>
      </c>
      <c r="E23" s="100">
        <f t="shared" ref="E23:E33" si="8">D23*$E$2</f>
        <v>1836.1971078500001</v>
      </c>
      <c r="F23" s="100">
        <f>E23+H23</f>
        <v>1836.1971078500001</v>
      </c>
      <c r="G23" s="74">
        <f>(F23)*$G$6</f>
        <v>203.81787897135001</v>
      </c>
      <c r="H23" s="60">
        <f t="shared" ref="H23:H33" si="9">IF(E23&lt;$L$2,$L$2-E23,0)</f>
        <v>0</v>
      </c>
      <c r="I23" s="61">
        <f>(F23*98.25%)*$I$6</f>
        <v>165.97385657856151</v>
      </c>
      <c r="J23" s="60">
        <f>(F23*98.25%)*$J$6</f>
        <v>9.0203182923131262</v>
      </c>
      <c r="K23" s="62" t="s">
        <v>61</v>
      </c>
      <c r="L23" s="63">
        <f>E23-G23+H23-I23-J23</f>
        <v>1457.3850540077756</v>
      </c>
      <c r="M23" s="139">
        <v>1309.1901841655999</v>
      </c>
      <c r="N23" s="137"/>
      <c r="O23" s="145">
        <f t="shared" ref="O23:O33" si="10">L23-M23</f>
        <v>148.19486984217565</v>
      </c>
    </row>
    <row r="24" spans="1:15" x14ac:dyDescent="0.25">
      <c r="A24" s="58">
        <v>2</v>
      </c>
      <c r="B24" s="119" t="s">
        <v>30</v>
      </c>
      <c r="C24" s="58"/>
      <c r="D24" s="195">
        <v>375</v>
      </c>
      <c r="E24" s="100">
        <f t="shared" si="8"/>
        <v>1846.0426687500001</v>
      </c>
      <c r="F24" s="100">
        <f t="shared" ref="F24:F33" si="11">E24+H24</f>
        <v>1846.0426687500001</v>
      </c>
      <c r="G24" s="74">
        <f t="shared" ref="G24:G33" si="12">(F24)*$G$6</f>
        <v>204.91073623125001</v>
      </c>
      <c r="H24" s="60">
        <f t="shared" si="9"/>
        <v>0</v>
      </c>
      <c r="I24" s="61">
        <f t="shared" ref="I24:I33" si="13">(F24*98.25%)*$I$6</f>
        <v>166.8637968283125</v>
      </c>
      <c r="J24" s="60">
        <f t="shared" ref="J24:J33" si="14">(F24*98.25%)*$J$6</f>
        <v>9.0686846102343761</v>
      </c>
      <c r="K24" s="62" t="s">
        <v>61</v>
      </c>
      <c r="L24" s="63">
        <f t="shared" ref="L24:L33" si="15">E24-G24+H24-I24-J24</f>
        <v>1465.1994510802033</v>
      </c>
      <c r="M24" s="139">
        <v>1309.1901841655999</v>
      </c>
      <c r="N24" s="137"/>
      <c r="O24" s="145">
        <f t="shared" si="10"/>
        <v>156.00926691460336</v>
      </c>
    </row>
    <row r="25" spans="1:15" x14ac:dyDescent="0.25">
      <c r="A25" s="58">
        <v>3</v>
      </c>
      <c r="B25" s="119" t="s">
        <v>30</v>
      </c>
      <c r="C25" s="58"/>
      <c r="D25" s="195">
        <v>377</v>
      </c>
      <c r="E25" s="100">
        <f t="shared" si="8"/>
        <v>1855.8882296500001</v>
      </c>
      <c r="F25" s="100">
        <f t="shared" si="11"/>
        <v>1855.8882296500001</v>
      </c>
      <c r="G25" s="74">
        <f t="shared" si="12"/>
        <v>206.00359349115001</v>
      </c>
      <c r="H25" s="60">
        <f t="shared" si="9"/>
        <v>0</v>
      </c>
      <c r="I25" s="61">
        <f t="shared" si="13"/>
        <v>167.75373707806352</v>
      </c>
      <c r="J25" s="60">
        <f t="shared" si="14"/>
        <v>9.117050928155626</v>
      </c>
      <c r="K25" s="62" t="s">
        <v>61</v>
      </c>
      <c r="L25" s="63">
        <f t="shared" si="15"/>
        <v>1473.013848152631</v>
      </c>
      <c r="M25" s="139">
        <v>1335.2252162370751</v>
      </c>
      <c r="N25" s="137"/>
      <c r="O25" s="145">
        <f t="shared" si="10"/>
        <v>137.78863191555592</v>
      </c>
    </row>
    <row r="26" spans="1:15" x14ac:dyDescent="0.25">
      <c r="A26" s="58">
        <v>4</v>
      </c>
      <c r="B26" s="119" t="s">
        <v>30</v>
      </c>
      <c r="C26" s="58"/>
      <c r="D26" s="195">
        <v>388</v>
      </c>
      <c r="E26" s="100">
        <f t="shared" si="8"/>
        <v>1910.0388146</v>
      </c>
      <c r="F26" s="100">
        <f t="shared" si="11"/>
        <v>1910.0388146</v>
      </c>
      <c r="G26" s="74">
        <f t="shared" si="12"/>
        <v>212.0143084206</v>
      </c>
      <c r="H26" s="60">
        <f t="shared" si="9"/>
        <v>0</v>
      </c>
      <c r="I26" s="61">
        <f t="shared" si="13"/>
        <v>172.648408451694</v>
      </c>
      <c r="J26" s="60">
        <f t="shared" si="14"/>
        <v>9.3830656767225005</v>
      </c>
      <c r="K26" s="62" t="s">
        <v>61</v>
      </c>
      <c r="L26" s="63">
        <f t="shared" si="15"/>
        <v>1515.9930320509836</v>
      </c>
      <c r="M26" s="139">
        <v>1376.1374094922498</v>
      </c>
      <c r="N26" s="137"/>
      <c r="O26" s="145">
        <f t="shared" si="10"/>
        <v>139.85562255873378</v>
      </c>
    </row>
    <row r="27" spans="1:15" x14ac:dyDescent="0.25">
      <c r="A27" s="58">
        <v>5</v>
      </c>
      <c r="B27" s="119" t="s">
        <v>30</v>
      </c>
      <c r="C27" s="58"/>
      <c r="D27" s="195">
        <v>401</v>
      </c>
      <c r="E27" s="100">
        <f t="shared" si="8"/>
        <v>1974.0349604500002</v>
      </c>
      <c r="F27" s="100">
        <f t="shared" si="11"/>
        <v>1974.0349604500002</v>
      </c>
      <c r="G27" s="74">
        <f t="shared" si="12"/>
        <v>219.11788060995002</v>
      </c>
      <c r="H27" s="60">
        <f t="shared" si="9"/>
        <v>0</v>
      </c>
      <c r="I27" s="61">
        <f t="shared" si="13"/>
        <v>178.43302007507552</v>
      </c>
      <c r="J27" s="60">
        <f t="shared" si="14"/>
        <v>9.6974467432106266</v>
      </c>
      <c r="K27" s="62" t="s">
        <v>61</v>
      </c>
      <c r="L27" s="63">
        <f t="shared" si="15"/>
        <v>1566.786613021764</v>
      </c>
      <c r="M27" s="139">
        <v>1424.4881833392749</v>
      </c>
      <c r="N27" s="137"/>
      <c r="O27" s="145">
        <f t="shared" si="10"/>
        <v>142.29842968248909</v>
      </c>
    </row>
    <row r="28" spans="1:15" x14ac:dyDescent="0.25">
      <c r="A28" s="58">
        <v>6</v>
      </c>
      <c r="B28" s="119" t="s">
        <v>35</v>
      </c>
      <c r="C28" s="58"/>
      <c r="D28" s="195">
        <v>414</v>
      </c>
      <c r="E28" s="100">
        <f t="shared" si="8"/>
        <v>2038.0311063000001</v>
      </c>
      <c r="F28" s="100">
        <f t="shared" si="11"/>
        <v>2038.0311063000001</v>
      </c>
      <c r="G28" s="74">
        <f t="shared" si="12"/>
        <v>226.22145279930001</v>
      </c>
      <c r="H28" s="60">
        <f t="shared" si="9"/>
        <v>0</v>
      </c>
      <c r="I28" s="61">
        <f t="shared" si="13"/>
        <v>184.21763169845701</v>
      </c>
      <c r="J28" s="60">
        <f t="shared" si="14"/>
        <v>10.011827809698751</v>
      </c>
      <c r="K28" s="62" t="s">
        <v>61</v>
      </c>
      <c r="L28" s="63">
        <f t="shared" si="15"/>
        <v>1617.5801939925441</v>
      </c>
      <c r="M28" s="139">
        <v>1472.8389571862999</v>
      </c>
      <c r="N28" s="137"/>
      <c r="O28" s="145">
        <f t="shared" si="10"/>
        <v>144.74123680624416</v>
      </c>
    </row>
    <row r="29" spans="1:15" x14ac:dyDescent="0.25">
      <c r="A29" s="58">
        <v>7</v>
      </c>
      <c r="B29" s="119" t="s">
        <v>34</v>
      </c>
      <c r="C29" s="58"/>
      <c r="D29" s="195">
        <v>429</v>
      </c>
      <c r="E29" s="100">
        <f t="shared" si="8"/>
        <v>2111.8728130500003</v>
      </c>
      <c r="F29" s="100">
        <f t="shared" si="11"/>
        <v>2111.8728130500003</v>
      </c>
      <c r="G29" s="74">
        <f t="shared" si="12"/>
        <v>234.41788224855003</v>
      </c>
      <c r="H29" s="60">
        <f t="shared" si="9"/>
        <v>0</v>
      </c>
      <c r="I29" s="61">
        <f t="shared" si="13"/>
        <v>190.89218357158953</v>
      </c>
      <c r="J29" s="60">
        <f t="shared" si="14"/>
        <v>10.374575194108127</v>
      </c>
      <c r="K29" s="62" t="s">
        <v>61</v>
      </c>
      <c r="L29" s="63">
        <f t="shared" si="15"/>
        <v>1676.1881720357526</v>
      </c>
      <c r="M29" s="139">
        <v>1521.189731033325</v>
      </c>
      <c r="N29" s="137"/>
      <c r="O29" s="145">
        <f t="shared" si="10"/>
        <v>154.99844100242763</v>
      </c>
    </row>
    <row r="30" spans="1:15" x14ac:dyDescent="0.25">
      <c r="A30" s="58">
        <v>8</v>
      </c>
      <c r="B30" s="119" t="s">
        <v>34</v>
      </c>
      <c r="C30" s="58"/>
      <c r="D30" s="195">
        <v>444</v>
      </c>
      <c r="E30" s="100">
        <f t="shared" si="8"/>
        <v>2185.7145198000003</v>
      </c>
      <c r="F30" s="100">
        <f t="shared" si="11"/>
        <v>2185.7145198000003</v>
      </c>
      <c r="G30" s="74">
        <f t="shared" si="12"/>
        <v>242.61431169780005</v>
      </c>
      <c r="H30" s="60">
        <f t="shared" si="9"/>
        <v>0</v>
      </c>
      <c r="I30" s="61">
        <f t="shared" si="13"/>
        <v>197.56673544472201</v>
      </c>
      <c r="J30" s="60">
        <f t="shared" si="14"/>
        <v>10.737322578517501</v>
      </c>
      <c r="K30" s="62" t="s">
        <v>61</v>
      </c>
      <c r="L30" s="63">
        <f t="shared" si="15"/>
        <v>1734.7961500789606</v>
      </c>
      <c r="M30" s="139">
        <v>1576.9790854722</v>
      </c>
      <c r="N30" s="137"/>
      <c r="O30" s="145">
        <f t="shared" si="10"/>
        <v>157.8170646067606</v>
      </c>
    </row>
    <row r="31" spans="1:15" x14ac:dyDescent="0.25">
      <c r="A31" s="58">
        <v>9</v>
      </c>
      <c r="B31" s="119" t="s">
        <v>34</v>
      </c>
      <c r="C31" s="58"/>
      <c r="D31" s="195">
        <v>460</v>
      </c>
      <c r="E31" s="100">
        <f t="shared" si="8"/>
        <v>2264.4790070000004</v>
      </c>
      <c r="F31" s="100">
        <f t="shared" si="11"/>
        <v>2264.4790070000004</v>
      </c>
      <c r="G31" s="74">
        <f t="shared" si="12"/>
        <v>251.35716977700005</v>
      </c>
      <c r="H31" s="60">
        <f t="shared" si="9"/>
        <v>0</v>
      </c>
      <c r="I31" s="61">
        <f t="shared" si="13"/>
        <v>204.68625744273004</v>
      </c>
      <c r="J31" s="60">
        <f t="shared" si="14"/>
        <v>11.124253121887502</v>
      </c>
      <c r="K31" s="62" t="s">
        <v>61</v>
      </c>
      <c r="L31" s="63">
        <f t="shared" si="15"/>
        <v>1797.3113266583828</v>
      </c>
      <c r="M31" s="139">
        <v>1632.7684399110747</v>
      </c>
      <c r="N31" s="137"/>
      <c r="O31" s="145">
        <f t="shared" si="10"/>
        <v>164.5428867473081</v>
      </c>
    </row>
    <row r="32" spans="1:15" x14ac:dyDescent="0.25">
      <c r="A32" s="58">
        <v>10</v>
      </c>
      <c r="B32" s="119" t="s">
        <v>33</v>
      </c>
      <c r="C32" s="58"/>
      <c r="D32" s="195">
        <v>485</v>
      </c>
      <c r="E32" s="100">
        <f t="shared" si="8"/>
        <v>2387.5485182500001</v>
      </c>
      <c r="F32" s="100">
        <f t="shared" si="11"/>
        <v>2387.5485182500001</v>
      </c>
      <c r="G32" s="74">
        <f t="shared" si="12"/>
        <v>265.01788552575005</v>
      </c>
      <c r="H32" s="60">
        <f t="shared" si="9"/>
        <v>0</v>
      </c>
      <c r="I32" s="61">
        <f t="shared" si="13"/>
        <v>215.81051056461752</v>
      </c>
      <c r="J32" s="60">
        <f t="shared" si="14"/>
        <v>11.728832095903126</v>
      </c>
      <c r="K32" s="62" t="s">
        <v>61</v>
      </c>
      <c r="L32" s="63">
        <f t="shared" si="15"/>
        <v>1894.9912900637296</v>
      </c>
      <c r="M32" s="139">
        <v>1695.9963749418</v>
      </c>
      <c r="N32" s="137"/>
      <c r="O32" s="145">
        <f t="shared" si="10"/>
        <v>198.99491512192958</v>
      </c>
    </row>
    <row r="33" spans="1:15" x14ac:dyDescent="0.25">
      <c r="A33" s="58">
        <v>11</v>
      </c>
      <c r="B33" s="119" t="s">
        <v>43</v>
      </c>
      <c r="C33" s="58"/>
      <c r="D33" s="195">
        <v>517</v>
      </c>
      <c r="E33" s="100">
        <f t="shared" si="8"/>
        <v>2545.0774926500003</v>
      </c>
      <c r="F33" s="100">
        <f t="shared" si="11"/>
        <v>2545.0774926500003</v>
      </c>
      <c r="G33" s="74">
        <f t="shared" si="12"/>
        <v>282.50360168415006</v>
      </c>
      <c r="H33" s="60">
        <f t="shared" si="9"/>
        <v>0</v>
      </c>
      <c r="I33" s="61">
        <f t="shared" si="13"/>
        <v>230.04955456063354</v>
      </c>
      <c r="J33" s="60">
        <f t="shared" si="14"/>
        <v>12.502693182643128</v>
      </c>
      <c r="K33" s="62" t="s">
        <v>61</v>
      </c>
      <c r="L33" s="63">
        <f t="shared" si="15"/>
        <v>2020.0216432225736</v>
      </c>
      <c r="M33" s="139">
        <v>1785.2593420439996</v>
      </c>
      <c r="N33" s="137"/>
      <c r="O33" s="145">
        <f t="shared" si="10"/>
        <v>234.76230117857403</v>
      </c>
    </row>
    <row r="34" spans="1:15" x14ac:dyDescent="0.25">
      <c r="A34" s="218" t="s">
        <v>49</v>
      </c>
      <c r="B34" s="218"/>
      <c r="C34" s="218"/>
      <c r="D34" s="218"/>
      <c r="E34" s="218"/>
      <c r="F34" s="218"/>
      <c r="G34" s="218"/>
      <c r="H34" s="218"/>
      <c r="I34" s="218"/>
      <c r="J34" s="218"/>
      <c r="K34" s="218"/>
      <c r="L34" s="218"/>
      <c r="M34" s="140"/>
      <c r="O34" s="146" t="s">
        <v>43</v>
      </c>
    </row>
    <row r="35" spans="1:15" ht="57.65" customHeight="1" x14ac:dyDescent="0.25">
      <c r="A35" s="281" t="s">
        <v>52</v>
      </c>
      <c r="B35" s="281"/>
      <c r="C35" s="281"/>
      <c r="D35" s="281"/>
      <c r="E35" s="281"/>
      <c r="F35" s="281"/>
      <c r="G35" s="281"/>
      <c r="H35" s="281"/>
      <c r="I35" s="281"/>
      <c r="J35" s="281"/>
      <c r="K35" s="281"/>
      <c r="L35" s="281"/>
      <c r="M35" s="140"/>
      <c r="O35" s="146" t="s">
        <v>43</v>
      </c>
    </row>
    <row r="36" spans="1:15" ht="12.5" x14ac:dyDescent="0.25">
      <c r="A36" s="277" t="s">
        <v>26</v>
      </c>
      <c r="B36" s="53" t="s">
        <v>44</v>
      </c>
      <c r="C36" s="120" t="s">
        <v>32</v>
      </c>
      <c r="D36" s="120" t="s">
        <v>1</v>
      </c>
      <c r="E36" s="120" t="s">
        <v>3</v>
      </c>
      <c r="F36" s="120"/>
      <c r="G36" s="143" t="s">
        <v>5</v>
      </c>
      <c r="H36" s="120" t="s">
        <v>7</v>
      </c>
      <c r="I36" s="143" t="s">
        <v>6</v>
      </c>
      <c r="J36" s="120" t="s">
        <v>13</v>
      </c>
      <c r="K36" s="64" t="s">
        <v>14</v>
      </c>
      <c r="L36" s="120" t="s">
        <v>8</v>
      </c>
      <c r="M36" s="141" t="s">
        <v>43</v>
      </c>
      <c r="N36" s="9"/>
      <c r="O36" s="146" t="s">
        <v>43</v>
      </c>
    </row>
    <row r="37" spans="1:15" ht="20" x14ac:dyDescent="0.25">
      <c r="A37" s="277"/>
      <c r="B37" s="53" t="s">
        <v>45</v>
      </c>
      <c r="C37" s="120"/>
      <c r="D37" s="120" t="s">
        <v>2</v>
      </c>
      <c r="E37" s="120" t="s">
        <v>4</v>
      </c>
      <c r="F37" s="120"/>
      <c r="G37" s="65">
        <f>$G$6</f>
        <v>0.111</v>
      </c>
      <c r="H37" s="120" t="s">
        <v>11</v>
      </c>
      <c r="I37" s="55">
        <f>'Cat C '!$H$6</f>
        <v>9.1999999999999998E-2</v>
      </c>
      <c r="J37" s="56">
        <f>'Cat C '!$I$6</f>
        <v>5.0000000000000001E-3</v>
      </c>
      <c r="K37" s="64" t="s">
        <v>12</v>
      </c>
      <c r="L37" s="120" t="s">
        <v>9</v>
      </c>
      <c r="M37" s="138" t="s">
        <v>158</v>
      </c>
      <c r="N37" s="123"/>
      <c r="O37" s="125" t="s">
        <v>157</v>
      </c>
    </row>
    <row r="38" spans="1:15" x14ac:dyDescent="0.25">
      <c r="A38" s="58">
        <v>1</v>
      </c>
      <c r="B38" s="119" t="s">
        <v>63</v>
      </c>
      <c r="C38" s="58"/>
      <c r="D38" s="195">
        <v>376</v>
      </c>
      <c r="E38" s="100">
        <f t="shared" ref="E38:E49" si="16">D38*$E$2</f>
        <v>1850.9654492000002</v>
      </c>
      <c r="F38" s="63">
        <f>E38+H38</f>
        <v>1850.9654492000002</v>
      </c>
      <c r="G38" s="61">
        <f>F38*$G$6</f>
        <v>205.45716486120003</v>
      </c>
      <c r="H38" s="60">
        <f t="shared" ref="H38:H49" si="17">IF(E38&lt;$L$2,$L$2-E38,0)</f>
        <v>0</v>
      </c>
      <c r="I38" s="61">
        <f>(F38*98.25%)*$I$6</f>
        <v>167.30876695318801</v>
      </c>
      <c r="J38" s="60">
        <f>(F38*98.25%)*$J$6</f>
        <v>9.0928677691950011</v>
      </c>
      <c r="K38" s="62" t="s">
        <v>61</v>
      </c>
      <c r="L38" s="63">
        <f t="shared" ref="L38:L49" si="18">E38-G38+H38-I38-J38</f>
        <v>1469.1066496164171</v>
      </c>
      <c r="M38" s="139">
        <v>1324.0673453492998</v>
      </c>
      <c r="N38" s="137"/>
      <c r="O38" s="145">
        <f t="shared" ref="O38:O49" si="19">L38-M38</f>
        <v>145.03930426711736</v>
      </c>
    </row>
    <row r="39" spans="1:15" x14ac:dyDescent="0.25">
      <c r="A39" s="58">
        <v>2</v>
      </c>
      <c r="B39" s="119" t="s">
        <v>63</v>
      </c>
      <c r="C39" s="58"/>
      <c r="D39" s="195">
        <v>377</v>
      </c>
      <c r="E39" s="100">
        <f t="shared" si="16"/>
        <v>1855.8882296500001</v>
      </c>
      <c r="F39" s="63">
        <f t="shared" ref="F39:F49" si="20">E39+H39</f>
        <v>1855.8882296500001</v>
      </c>
      <c r="G39" s="61">
        <f t="shared" ref="G39:G49" si="21">F39*$G$6</f>
        <v>206.00359349115001</v>
      </c>
      <c r="H39" s="60">
        <f t="shared" si="17"/>
        <v>0</v>
      </c>
      <c r="I39" s="61">
        <f t="shared" ref="I39:I49" si="22">(F39*98.25%)*$I$6</f>
        <v>167.75373707806352</v>
      </c>
      <c r="J39" s="60">
        <f t="shared" ref="J39:J49" si="23">(F39*98.25%)*$J$6</f>
        <v>9.117050928155626</v>
      </c>
      <c r="K39" s="62" t="s">
        <v>61</v>
      </c>
      <c r="L39" s="63">
        <f t="shared" si="18"/>
        <v>1473.013848152631</v>
      </c>
      <c r="M39" s="139">
        <v>1346.3830871248501</v>
      </c>
      <c r="N39" s="137"/>
      <c r="O39" s="145">
        <f t="shared" si="19"/>
        <v>126.63076102778086</v>
      </c>
    </row>
    <row r="40" spans="1:15" x14ac:dyDescent="0.25">
      <c r="A40" s="58">
        <v>3</v>
      </c>
      <c r="B40" s="119" t="s">
        <v>30</v>
      </c>
      <c r="C40" s="58"/>
      <c r="D40" s="195">
        <v>384</v>
      </c>
      <c r="E40" s="100">
        <f t="shared" si="16"/>
        <v>1890.3476928</v>
      </c>
      <c r="F40" s="63">
        <f t="shared" si="20"/>
        <v>1890.3476928</v>
      </c>
      <c r="G40" s="61">
        <f t="shared" si="21"/>
        <v>209.8285939008</v>
      </c>
      <c r="H40" s="60">
        <f t="shared" si="17"/>
        <v>0</v>
      </c>
      <c r="I40" s="61">
        <f t="shared" si="22"/>
        <v>170.86852795219201</v>
      </c>
      <c r="J40" s="60">
        <f t="shared" si="23"/>
        <v>9.2863330408800007</v>
      </c>
      <c r="K40" s="62" t="s">
        <v>61</v>
      </c>
      <c r="L40" s="63">
        <f t="shared" si="18"/>
        <v>1500.364237906128</v>
      </c>
      <c r="M40" s="139">
        <v>1372.4181191963248</v>
      </c>
      <c r="N40" s="137"/>
      <c r="O40" s="145">
        <f t="shared" si="19"/>
        <v>127.94611870980316</v>
      </c>
    </row>
    <row r="41" spans="1:15" x14ac:dyDescent="0.25">
      <c r="A41" s="58">
        <v>4</v>
      </c>
      <c r="B41" s="119" t="s">
        <v>30</v>
      </c>
      <c r="C41" s="58"/>
      <c r="D41" s="195">
        <v>395</v>
      </c>
      <c r="E41" s="100">
        <f t="shared" si="16"/>
        <v>1944.4982777500002</v>
      </c>
      <c r="F41" s="63">
        <f t="shared" si="20"/>
        <v>1944.4982777500002</v>
      </c>
      <c r="G41" s="61">
        <f t="shared" si="21"/>
        <v>215.83930883025002</v>
      </c>
      <c r="H41" s="60">
        <f t="shared" si="17"/>
        <v>0</v>
      </c>
      <c r="I41" s="61">
        <f t="shared" si="22"/>
        <v>175.76319932582251</v>
      </c>
      <c r="J41" s="60">
        <f t="shared" si="23"/>
        <v>9.5523477894468769</v>
      </c>
      <c r="K41" s="62" t="s">
        <v>61</v>
      </c>
      <c r="L41" s="63">
        <f t="shared" si="18"/>
        <v>1543.3434218044806</v>
      </c>
      <c r="M41" s="139">
        <v>1409.6110221555748</v>
      </c>
      <c r="N41" s="137"/>
      <c r="O41" s="145">
        <f t="shared" si="19"/>
        <v>133.73239964890581</v>
      </c>
    </row>
    <row r="42" spans="1:15" x14ac:dyDescent="0.25">
      <c r="A42" s="58">
        <v>5</v>
      </c>
      <c r="B42" s="119" t="s">
        <v>30</v>
      </c>
      <c r="C42" s="58"/>
      <c r="D42" s="195">
        <v>406</v>
      </c>
      <c r="E42" s="100">
        <f t="shared" si="16"/>
        <v>1998.6488627000001</v>
      </c>
      <c r="F42" s="63">
        <f t="shared" si="20"/>
        <v>1998.6488627000001</v>
      </c>
      <c r="G42" s="61">
        <f t="shared" si="21"/>
        <v>221.85002375970001</v>
      </c>
      <c r="H42" s="60">
        <f t="shared" si="17"/>
        <v>0</v>
      </c>
      <c r="I42" s="61">
        <f t="shared" si="22"/>
        <v>180.65787069945301</v>
      </c>
      <c r="J42" s="60">
        <f t="shared" si="23"/>
        <v>9.8183625380137514</v>
      </c>
      <c r="K42" s="62" t="s">
        <v>61</v>
      </c>
      <c r="L42" s="63">
        <f t="shared" si="18"/>
        <v>1586.3226057028332</v>
      </c>
      <c r="M42" s="139">
        <v>1450.52321541075</v>
      </c>
      <c r="N42" s="137"/>
      <c r="O42" s="145">
        <f t="shared" si="19"/>
        <v>135.79939029208322</v>
      </c>
    </row>
    <row r="43" spans="1:15" x14ac:dyDescent="0.25">
      <c r="A43" s="58">
        <v>6</v>
      </c>
      <c r="B43" s="119" t="s">
        <v>30</v>
      </c>
      <c r="C43" s="58"/>
      <c r="D43" s="195">
        <v>421</v>
      </c>
      <c r="E43" s="100">
        <f t="shared" si="16"/>
        <v>2072.4905694500003</v>
      </c>
      <c r="F43" s="63">
        <f t="shared" si="20"/>
        <v>2072.4905694500003</v>
      </c>
      <c r="G43" s="61">
        <f t="shared" si="21"/>
        <v>230.04645320895003</v>
      </c>
      <c r="H43" s="60">
        <f t="shared" si="17"/>
        <v>0</v>
      </c>
      <c r="I43" s="61">
        <f t="shared" si="22"/>
        <v>187.33242257258553</v>
      </c>
      <c r="J43" s="60">
        <f t="shared" si="23"/>
        <v>10.181109922423127</v>
      </c>
      <c r="K43" s="62" t="s">
        <v>61</v>
      </c>
      <c r="L43" s="63">
        <f t="shared" si="18"/>
        <v>1644.9305837460417</v>
      </c>
      <c r="M43" s="139">
        <v>1491.4354086659248</v>
      </c>
      <c r="N43" s="137"/>
      <c r="O43" s="145">
        <f t="shared" si="19"/>
        <v>153.49517508011695</v>
      </c>
    </row>
    <row r="44" spans="1:15" x14ac:dyDescent="0.25">
      <c r="A44" s="58">
        <v>7</v>
      </c>
      <c r="B44" s="119" t="s">
        <v>34</v>
      </c>
      <c r="C44" s="58"/>
      <c r="D44" s="195">
        <v>441</v>
      </c>
      <c r="E44" s="100">
        <f t="shared" si="16"/>
        <v>2170.9461784499999</v>
      </c>
      <c r="F44" s="63">
        <f t="shared" si="20"/>
        <v>2170.9461784499999</v>
      </c>
      <c r="G44" s="61">
        <f t="shared" si="21"/>
        <v>240.97502580795</v>
      </c>
      <c r="H44" s="60">
        <f t="shared" si="17"/>
        <v>0</v>
      </c>
      <c r="I44" s="61">
        <f t="shared" si="22"/>
        <v>196.23182507009551</v>
      </c>
      <c r="J44" s="60">
        <f t="shared" si="23"/>
        <v>10.664773101635626</v>
      </c>
      <c r="K44" s="62" t="s">
        <v>61</v>
      </c>
      <c r="L44" s="63">
        <f t="shared" si="18"/>
        <v>1723.0745544703188</v>
      </c>
      <c r="M44" s="139">
        <v>1547.2247631047999</v>
      </c>
      <c r="N44" s="137"/>
      <c r="O44" s="145">
        <f t="shared" si="19"/>
        <v>175.84979136551897</v>
      </c>
    </row>
    <row r="45" spans="1:15" x14ac:dyDescent="0.25">
      <c r="A45" s="58">
        <v>8</v>
      </c>
      <c r="B45" s="119" t="s">
        <v>34</v>
      </c>
      <c r="C45" s="58"/>
      <c r="D45" s="195">
        <v>457</v>
      </c>
      <c r="E45" s="100">
        <f t="shared" si="16"/>
        <v>2249.71066565</v>
      </c>
      <c r="F45" s="63">
        <f t="shared" si="20"/>
        <v>2249.71066565</v>
      </c>
      <c r="G45" s="61">
        <f t="shared" si="21"/>
        <v>249.71788388715001</v>
      </c>
      <c r="H45" s="60">
        <f t="shared" si="17"/>
        <v>0</v>
      </c>
      <c r="I45" s="61">
        <f t="shared" si="22"/>
        <v>203.35134706810351</v>
      </c>
      <c r="J45" s="60">
        <f t="shared" si="23"/>
        <v>11.051703645005626</v>
      </c>
      <c r="K45" s="62" t="s">
        <v>61</v>
      </c>
      <c r="L45" s="63">
        <f t="shared" si="18"/>
        <v>1785.589731049741</v>
      </c>
      <c r="M45" s="139">
        <v>1621.6105690233001</v>
      </c>
      <c r="N45" s="137"/>
      <c r="O45" s="145">
        <f t="shared" si="19"/>
        <v>163.97916202644092</v>
      </c>
    </row>
    <row r="46" spans="1:15" x14ac:dyDescent="0.25">
      <c r="A46" s="58">
        <v>9</v>
      </c>
      <c r="B46" s="119" t="s">
        <v>34</v>
      </c>
      <c r="C46" s="58"/>
      <c r="D46" s="195">
        <v>466</v>
      </c>
      <c r="E46" s="100">
        <f t="shared" si="16"/>
        <v>2294.0156897000002</v>
      </c>
      <c r="F46" s="63">
        <f t="shared" si="20"/>
        <v>2294.0156897000002</v>
      </c>
      <c r="G46" s="61">
        <f t="shared" si="21"/>
        <v>254.63574155670003</v>
      </c>
      <c r="H46" s="60">
        <f t="shared" si="17"/>
        <v>0</v>
      </c>
      <c r="I46" s="61">
        <f t="shared" si="22"/>
        <v>207.35607819198304</v>
      </c>
      <c r="J46" s="60">
        <f t="shared" si="23"/>
        <v>11.269352075651252</v>
      </c>
      <c r="K46" s="62" t="s">
        <v>61</v>
      </c>
      <c r="L46" s="63">
        <f t="shared" si="18"/>
        <v>1820.7545178756659</v>
      </c>
      <c r="M46" s="139">
        <v>1681.1192137580999</v>
      </c>
      <c r="N46" s="137"/>
      <c r="O46" s="145">
        <f t="shared" si="19"/>
        <v>139.63530411756597</v>
      </c>
    </row>
    <row r="47" spans="1:15" x14ac:dyDescent="0.25">
      <c r="A47" s="58">
        <v>10</v>
      </c>
      <c r="B47" s="119" t="s">
        <v>34</v>
      </c>
      <c r="C47" s="58"/>
      <c r="D47" s="195">
        <v>485</v>
      </c>
      <c r="E47" s="100">
        <f t="shared" si="16"/>
        <v>2387.5485182500001</v>
      </c>
      <c r="F47" s="63">
        <f t="shared" si="20"/>
        <v>2387.5485182500001</v>
      </c>
      <c r="G47" s="61">
        <f t="shared" si="21"/>
        <v>265.01788552575005</v>
      </c>
      <c r="H47" s="60">
        <f t="shared" si="17"/>
        <v>0</v>
      </c>
      <c r="I47" s="61">
        <f t="shared" si="22"/>
        <v>215.81051056461752</v>
      </c>
      <c r="J47" s="60">
        <f t="shared" si="23"/>
        <v>11.728832095903126</v>
      </c>
      <c r="K47" s="62" t="s">
        <v>61</v>
      </c>
      <c r="L47" s="63">
        <f t="shared" si="18"/>
        <v>1894.9912900637296</v>
      </c>
      <c r="M47" s="139">
        <v>1714.5928264214249</v>
      </c>
      <c r="N47" s="137"/>
      <c r="O47" s="145">
        <f t="shared" si="19"/>
        <v>180.3984636423047</v>
      </c>
    </row>
    <row r="48" spans="1:15" x14ac:dyDescent="0.25">
      <c r="A48" s="58">
        <v>11</v>
      </c>
      <c r="B48" s="119" t="s">
        <v>33</v>
      </c>
      <c r="C48" s="58"/>
      <c r="D48" s="195">
        <v>509</v>
      </c>
      <c r="E48" s="100">
        <f t="shared" si="16"/>
        <v>2505.6952490500003</v>
      </c>
      <c r="F48" s="63">
        <f t="shared" si="20"/>
        <v>2505.6952490500003</v>
      </c>
      <c r="G48" s="61">
        <f t="shared" si="21"/>
        <v>278.13217264455005</v>
      </c>
      <c r="H48" s="60">
        <f t="shared" si="17"/>
        <v>0</v>
      </c>
      <c r="I48" s="61">
        <f t="shared" si="22"/>
        <v>226.48979356162954</v>
      </c>
      <c r="J48" s="60">
        <f t="shared" si="23"/>
        <v>12.309227910958128</v>
      </c>
      <c r="K48" s="62" t="s">
        <v>61</v>
      </c>
      <c r="L48" s="63">
        <f t="shared" si="18"/>
        <v>1988.7640549328628</v>
      </c>
      <c r="M48" s="139">
        <v>1785.2593420439996</v>
      </c>
      <c r="N48" s="137"/>
      <c r="O48" s="145">
        <f t="shared" si="19"/>
        <v>203.5047128888632</v>
      </c>
    </row>
    <row r="49" spans="1:15" x14ac:dyDescent="0.25">
      <c r="A49" s="58">
        <v>12</v>
      </c>
      <c r="B49" s="119" t="s">
        <v>43</v>
      </c>
      <c r="C49" s="58"/>
      <c r="D49" s="195">
        <v>539</v>
      </c>
      <c r="E49" s="100">
        <f t="shared" si="16"/>
        <v>2653.3786625500002</v>
      </c>
      <c r="F49" s="63">
        <f t="shared" si="20"/>
        <v>2653.3786625500002</v>
      </c>
      <c r="G49" s="61">
        <f t="shared" si="21"/>
        <v>294.52503154305003</v>
      </c>
      <c r="H49" s="60">
        <f t="shared" si="17"/>
        <v>0</v>
      </c>
      <c r="I49" s="61">
        <f t="shared" si="22"/>
        <v>239.83889730789451</v>
      </c>
      <c r="J49" s="60">
        <f t="shared" si="23"/>
        <v>13.034722679776877</v>
      </c>
      <c r="K49" s="62" t="s">
        <v>61</v>
      </c>
      <c r="L49" s="63">
        <f t="shared" si="18"/>
        <v>2105.9800110192791</v>
      </c>
      <c r="M49" s="139">
        <v>1874.5223091461999</v>
      </c>
      <c r="N49" s="137"/>
      <c r="O49" s="145">
        <f t="shared" si="19"/>
        <v>231.45770187307926</v>
      </c>
    </row>
    <row r="50" spans="1:15" s="8" customFormat="1" ht="25.5" customHeight="1" x14ac:dyDescent="0.25">
      <c r="A50" s="226" t="s">
        <v>155</v>
      </c>
      <c r="B50" s="226"/>
      <c r="C50" s="226"/>
      <c r="D50" s="226"/>
      <c r="E50" s="226"/>
      <c r="F50" s="226"/>
      <c r="G50" s="226"/>
      <c r="H50" s="226"/>
      <c r="I50" s="226"/>
      <c r="J50" s="226"/>
      <c r="K50" s="226"/>
      <c r="L50" s="226"/>
      <c r="M50" s="142"/>
      <c r="O50" s="146" t="s">
        <v>43</v>
      </c>
    </row>
    <row r="51" spans="1:15" ht="12.5" x14ac:dyDescent="0.25">
      <c r="A51" s="277" t="s">
        <v>26</v>
      </c>
      <c r="B51" s="53" t="s">
        <v>44</v>
      </c>
      <c r="C51" s="120" t="s">
        <v>32</v>
      </c>
      <c r="D51" s="120" t="s">
        <v>1</v>
      </c>
      <c r="E51" s="120" t="s">
        <v>3</v>
      </c>
      <c r="F51" s="120"/>
      <c r="G51" s="143" t="s">
        <v>5</v>
      </c>
      <c r="H51" s="120" t="s">
        <v>7</v>
      </c>
      <c r="I51" s="143" t="s">
        <v>6</v>
      </c>
      <c r="J51" s="120" t="s">
        <v>13</v>
      </c>
      <c r="K51" s="64" t="s">
        <v>14</v>
      </c>
      <c r="L51" s="120" t="s">
        <v>8</v>
      </c>
      <c r="M51" s="141" t="s">
        <v>43</v>
      </c>
      <c r="N51" s="9"/>
      <c r="O51" s="146" t="s">
        <v>43</v>
      </c>
    </row>
    <row r="52" spans="1:15" ht="20" x14ac:dyDescent="0.25">
      <c r="A52" s="277"/>
      <c r="B52" s="53" t="s">
        <v>45</v>
      </c>
      <c r="C52" s="120"/>
      <c r="D52" s="120" t="s">
        <v>2</v>
      </c>
      <c r="E52" s="120" t="s">
        <v>4</v>
      </c>
      <c r="F52" s="120"/>
      <c r="G52" s="65">
        <f>$G$6</f>
        <v>0.111</v>
      </c>
      <c r="H52" s="120" t="s">
        <v>11</v>
      </c>
      <c r="I52" s="55">
        <f>'Cat C '!$H$6</f>
        <v>9.1999999999999998E-2</v>
      </c>
      <c r="J52" s="56">
        <f>'Cat C '!$I$6</f>
        <v>5.0000000000000001E-3</v>
      </c>
      <c r="K52" s="64" t="s">
        <v>12</v>
      </c>
      <c r="L52" s="120" t="s">
        <v>9</v>
      </c>
      <c r="M52" s="138" t="s">
        <v>158</v>
      </c>
      <c r="N52" s="123"/>
      <c r="O52" s="125" t="s">
        <v>157</v>
      </c>
    </row>
    <row r="53" spans="1:15" x14ac:dyDescent="0.25">
      <c r="A53" s="120">
        <v>1</v>
      </c>
      <c r="B53" s="119" t="s">
        <v>37</v>
      </c>
      <c r="C53" s="120"/>
      <c r="D53" s="195">
        <v>387</v>
      </c>
      <c r="E53" s="63">
        <f t="shared" ref="E53:E63" si="24">D53*$E$2</f>
        <v>1905.1160341500001</v>
      </c>
      <c r="F53" s="63">
        <f>E53+H53</f>
        <v>1905.1160341500001</v>
      </c>
      <c r="G53" s="61">
        <f>F53*$G$6</f>
        <v>211.46787979065002</v>
      </c>
      <c r="H53" s="60">
        <f t="shared" ref="H53:H63" si="25">IF(E53&lt;$L$2,$L$2-E53,0)</f>
        <v>0</v>
      </c>
      <c r="I53" s="61">
        <f>(F53*98.25%)*$I$6</f>
        <v>172.20343832681851</v>
      </c>
      <c r="J53" s="60">
        <f>(F53*98.25%)*$J$6</f>
        <v>9.3588825177618773</v>
      </c>
      <c r="K53" s="62" t="s">
        <v>61</v>
      </c>
      <c r="L53" s="63">
        <f t="shared" ref="L53:L63" si="26">E53-G53+H53-I53-J53</f>
        <v>1512.0858335147698</v>
      </c>
      <c r="M53" s="139">
        <v>1420.7688930433499</v>
      </c>
      <c r="N53" s="137"/>
      <c r="O53" s="145">
        <f t="shared" ref="O53:O63" si="27">L53-M53</f>
        <v>91.316940471419912</v>
      </c>
    </row>
    <row r="54" spans="1:15" x14ac:dyDescent="0.25">
      <c r="A54" s="120">
        <v>2</v>
      </c>
      <c r="B54" s="119" t="s">
        <v>30</v>
      </c>
      <c r="C54" s="120"/>
      <c r="D54" s="195">
        <v>399</v>
      </c>
      <c r="E54" s="63">
        <f t="shared" si="24"/>
        <v>1964.1893995500002</v>
      </c>
      <c r="F54" s="63">
        <f t="shared" ref="F54:F63" si="28">E54+H54</f>
        <v>1964.1893995500002</v>
      </c>
      <c r="G54" s="61">
        <f t="shared" ref="G54:G63" si="29">F54*$G$6</f>
        <v>218.02502335005002</v>
      </c>
      <c r="H54" s="60">
        <f t="shared" si="25"/>
        <v>0</v>
      </c>
      <c r="I54" s="61">
        <f t="shared" ref="I54:I63" si="30">(F54*98.25%)*$I$6</f>
        <v>177.54307982532453</v>
      </c>
      <c r="J54" s="60">
        <f t="shared" ref="J54:J63" si="31">(F54*98.25%)*$J$6</f>
        <v>9.6490804252893767</v>
      </c>
      <c r="K54" s="62" t="s">
        <v>61</v>
      </c>
      <c r="L54" s="63">
        <f t="shared" si="26"/>
        <v>1558.9722159493363</v>
      </c>
      <c r="M54" s="139">
        <v>1465.4003765944497</v>
      </c>
      <c r="N54" s="137"/>
      <c r="O54" s="145">
        <f t="shared" si="27"/>
        <v>93.571839354886606</v>
      </c>
    </row>
    <row r="55" spans="1:15" x14ac:dyDescent="0.25">
      <c r="A55" s="120">
        <v>3</v>
      </c>
      <c r="B55" s="119" t="s">
        <v>30</v>
      </c>
      <c r="C55" s="120"/>
      <c r="D55" s="195">
        <v>411</v>
      </c>
      <c r="E55" s="63">
        <f t="shared" si="24"/>
        <v>2023.26276495</v>
      </c>
      <c r="F55" s="63">
        <f t="shared" si="28"/>
        <v>2023.26276495</v>
      </c>
      <c r="G55" s="61">
        <f t="shared" si="29"/>
        <v>224.58216690945</v>
      </c>
      <c r="H55" s="60">
        <f t="shared" si="25"/>
        <v>0</v>
      </c>
      <c r="I55" s="61">
        <f t="shared" si="30"/>
        <v>182.88272132383051</v>
      </c>
      <c r="J55" s="60">
        <f t="shared" si="31"/>
        <v>9.9392783328168761</v>
      </c>
      <c r="K55" s="62" t="s">
        <v>61</v>
      </c>
      <c r="L55" s="63">
        <f t="shared" si="26"/>
        <v>1605.8585983839025</v>
      </c>
      <c r="M55" s="139">
        <v>1510.0318601455497</v>
      </c>
      <c r="N55" s="137"/>
      <c r="O55" s="145">
        <f t="shared" si="27"/>
        <v>95.826738238352846</v>
      </c>
    </row>
    <row r="56" spans="1:15" x14ac:dyDescent="0.25">
      <c r="A56" s="120">
        <v>4</v>
      </c>
      <c r="B56" s="119" t="s">
        <v>30</v>
      </c>
      <c r="C56" s="120"/>
      <c r="D56" s="195">
        <v>424</v>
      </c>
      <c r="E56" s="63">
        <f t="shared" si="24"/>
        <v>2087.2589108000002</v>
      </c>
      <c r="F56" s="63">
        <f t="shared" si="28"/>
        <v>2087.2589108000002</v>
      </c>
      <c r="G56" s="61">
        <f t="shared" si="29"/>
        <v>231.68573909880001</v>
      </c>
      <c r="H56" s="60">
        <f t="shared" si="25"/>
        <v>0</v>
      </c>
      <c r="I56" s="61">
        <f t="shared" si="30"/>
        <v>188.66733294721203</v>
      </c>
      <c r="J56" s="60">
        <f t="shared" si="31"/>
        <v>10.253659399305002</v>
      </c>
      <c r="K56" s="62" t="s">
        <v>61</v>
      </c>
      <c r="L56" s="63">
        <f t="shared" si="26"/>
        <v>1656.6521793546831</v>
      </c>
      <c r="M56" s="139">
        <v>1558.3826339925749</v>
      </c>
      <c r="N56" s="137"/>
      <c r="O56" s="145">
        <f t="shared" si="27"/>
        <v>98.269545362108147</v>
      </c>
    </row>
    <row r="57" spans="1:15" x14ac:dyDescent="0.25">
      <c r="A57" s="120">
        <v>5</v>
      </c>
      <c r="B57" s="119" t="s">
        <v>30</v>
      </c>
      <c r="C57" s="120"/>
      <c r="D57" s="195">
        <v>442</v>
      </c>
      <c r="E57" s="63">
        <f t="shared" si="24"/>
        <v>2175.8689589000001</v>
      </c>
      <c r="F57" s="63">
        <f t="shared" si="28"/>
        <v>2175.8689589000001</v>
      </c>
      <c r="G57" s="61">
        <f t="shared" si="29"/>
        <v>241.52145443790002</v>
      </c>
      <c r="H57" s="60">
        <f t="shared" si="25"/>
        <v>0</v>
      </c>
      <c r="I57" s="61">
        <f t="shared" si="30"/>
        <v>196.67679519497102</v>
      </c>
      <c r="J57" s="60">
        <f t="shared" si="31"/>
        <v>10.688956260596251</v>
      </c>
      <c r="K57" s="62" t="s">
        <v>61</v>
      </c>
      <c r="L57" s="63">
        <f t="shared" si="26"/>
        <v>1726.9817530065327</v>
      </c>
      <c r="M57" s="139">
        <v>1625.3298593192249</v>
      </c>
      <c r="N57" s="137"/>
      <c r="O57" s="145">
        <f t="shared" si="27"/>
        <v>101.65189368730785</v>
      </c>
    </row>
    <row r="58" spans="1:15" x14ac:dyDescent="0.25">
      <c r="A58" s="120">
        <v>6</v>
      </c>
      <c r="B58" s="119" t="s">
        <v>35</v>
      </c>
      <c r="C58" s="120"/>
      <c r="D58" s="195">
        <v>460</v>
      </c>
      <c r="E58" s="63">
        <f t="shared" si="24"/>
        <v>2264.4790070000004</v>
      </c>
      <c r="F58" s="63">
        <f t="shared" si="28"/>
        <v>2264.4790070000004</v>
      </c>
      <c r="G58" s="61">
        <f t="shared" si="29"/>
        <v>251.35716977700005</v>
      </c>
      <c r="H58" s="60">
        <f t="shared" si="25"/>
        <v>0</v>
      </c>
      <c r="I58" s="61">
        <f t="shared" si="30"/>
        <v>204.68625744273004</v>
      </c>
      <c r="J58" s="60">
        <f t="shared" si="31"/>
        <v>11.124253121887502</v>
      </c>
      <c r="K58" s="62" t="s">
        <v>61</v>
      </c>
      <c r="L58" s="63">
        <f t="shared" si="26"/>
        <v>1797.3113266583828</v>
      </c>
      <c r="M58" s="139">
        <v>1692.277084645875</v>
      </c>
      <c r="N58" s="137"/>
      <c r="O58" s="145">
        <f t="shared" si="27"/>
        <v>105.03424201250778</v>
      </c>
    </row>
    <row r="59" spans="1:15" x14ac:dyDescent="0.25">
      <c r="A59" s="120">
        <v>7</v>
      </c>
      <c r="B59" s="119" t="s">
        <v>34</v>
      </c>
      <c r="C59" s="120"/>
      <c r="D59" s="195">
        <v>486</v>
      </c>
      <c r="E59" s="63">
        <f t="shared" si="24"/>
        <v>2392.4712987000003</v>
      </c>
      <c r="F59" s="63">
        <f t="shared" si="28"/>
        <v>2392.4712987000003</v>
      </c>
      <c r="G59" s="61">
        <f t="shared" si="29"/>
        <v>265.56431415570006</v>
      </c>
      <c r="H59" s="60">
        <f t="shared" si="25"/>
        <v>0</v>
      </c>
      <c r="I59" s="61">
        <f t="shared" si="30"/>
        <v>216.25548068949303</v>
      </c>
      <c r="J59" s="60">
        <f t="shared" si="31"/>
        <v>11.753015254863751</v>
      </c>
      <c r="K59" s="62" t="s">
        <v>61</v>
      </c>
      <c r="L59" s="63">
        <f t="shared" si="26"/>
        <v>1898.8984885999432</v>
      </c>
      <c r="M59" s="139">
        <v>1788.9786323399251</v>
      </c>
      <c r="N59" s="137"/>
      <c r="O59" s="145">
        <f t="shared" si="27"/>
        <v>109.91985626001815</v>
      </c>
    </row>
    <row r="60" spans="1:15" x14ac:dyDescent="0.25">
      <c r="A60" s="120">
        <v>8</v>
      </c>
      <c r="B60" s="119" t="s">
        <v>34</v>
      </c>
      <c r="C60" s="120"/>
      <c r="D60" s="195">
        <v>499</v>
      </c>
      <c r="E60" s="63">
        <f t="shared" si="24"/>
        <v>2456.46744455</v>
      </c>
      <c r="F60" s="63">
        <f>E60+H60</f>
        <v>2456.46744455</v>
      </c>
      <c r="G60" s="61">
        <f t="shared" si="29"/>
        <v>272.66788634505002</v>
      </c>
      <c r="H60" s="60">
        <f t="shared" si="25"/>
        <v>0</v>
      </c>
      <c r="I60" s="61">
        <f t="shared" si="30"/>
        <v>222.04009231287449</v>
      </c>
      <c r="J60" s="60">
        <f t="shared" si="31"/>
        <v>12.067396321351875</v>
      </c>
      <c r="K60" s="62" t="s">
        <v>61</v>
      </c>
      <c r="L60" s="63">
        <f t="shared" si="26"/>
        <v>1949.6920695707233</v>
      </c>
      <c r="M60" s="139">
        <v>1837.3294061869499</v>
      </c>
      <c r="N60" s="137"/>
      <c r="O60" s="145">
        <f t="shared" si="27"/>
        <v>112.36266338377345</v>
      </c>
    </row>
    <row r="61" spans="1:15" x14ac:dyDescent="0.25">
      <c r="A61" s="120">
        <v>9</v>
      </c>
      <c r="B61" s="119" t="s">
        <v>34</v>
      </c>
      <c r="C61" s="120"/>
      <c r="D61" s="195">
        <v>519</v>
      </c>
      <c r="E61" s="63">
        <f t="shared" si="24"/>
        <v>2554.9230535500001</v>
      </c>
      <c r="F61" s="63">
        <f t="shared" si="28"/>
        <v>2554.9230535500001</v>
      </c>
      <c r="G61" s="61">
        <f t="shared" si="29"/>
        <v>283.59645894405003</v>
      </c>
      <c r="H61" s="60">
        <f t="shared" si="25"/>
        <v>0</v>
      </c>
      <c r="I61" s="61">
        <f t="shared" si="30"/>
        <v>230.93949481038453</v>
      </c>
      <c r="J61" s="60">
        <f t="shared" si="31"/>
        <v>12.551059500564378</v>
      </c>
      <c r="K61" s="62" t="s">
        <v>61</v>
      </c>
      <c r="L61" s="63">
        <f t="shared" si="26"/>
        <v>2027.8360402950011</v>
      </c>
      <c r="M61" s="139">
        <v>1911.7152121054498</v>
      </c>
      <c r="N61" s="137"/>
      <c r="O61" s="145">
        <f t="shared" si="27"/>
        <v>116.12082818955128</v>
      </c>
    </row>
    <row r="62" spans="1:15" x14ac:dyDescent="0.25">
      <c r="A62" s="120">
        <v>10</v>
      </c>
      <c r="B62" s="119" t="s">
        <v>33</v>
      </c>
      <c r="C62" s="120"/>
      <c r="D62" s="195">
        <v>539</v>
      </c>
      <c r="E62" s="63">
        <f t="shared" si="24"/>
        <v>2653.3786625500002</v>
      </c>
      <c r="F62" s="63">
        <f t="shared" si="28"/>
        <v>2653.3786625500002</v>
      </c>
      <c r="G62" s="61">
        <f t="shared" si="29"/>
        <v>294.52503154305003</v>
      </c>
      <c r="H62" s="60">
        <f t="shared" si="25"/>
        <v>0</v>
      </c>
      <c r="I62" s="61">
        <f t="shared" si="30"/>
        <v>239.83889730789451</v>
      </c>
      <c r="J62" s="60">
        <f t="shared" si="31"/>
        <v>13.034722679776877</v>
      </c>
      <c r="K62" s="62" t="s">
        <v>61</v>
      </c>
      <c r="L62" s="63">
        <f t="shared" si="26"/>
        <v>2105.9800110192791</v>
      </c>
      <c r="M62" s="139">
        <v>1986.1010180239496</v>
      </c>
      <c r="N62" s="137"/>
      <c r="O62" s="145">
        <f t="shared" si="27"/>
        <v>119.87899299532955</v>
      </c>
    </row>
    <row r="63" spans="1:15" ht="13.5" customHeight="1" x14ac:dyDescent="0.25">
      <c r="A63" s="120">
        <v>11</v>
      </c>
      <c r="B63" s="120"/>
      <c r="C63" s="120"/>
      <c r="D63" s="195">
        <v>560</v>
      </c>
      <c r="E63" s="63">
        <f t="shared" si="24"/>
        <v>2756.7570520000004</v>
      </c>
      <c r="F63" s="63">
        <f t="shared" si="28"/>
        <v>2756.7570520000004</v>
      </c>
      <c r="G63" s="61">
        <f t="shared" si="29"/>
        <v>306.00003277200005</v>
      </c>
      <c r="H63" s="60">
        <f t="shared" si="25"/>
        <v>0</v>
      </c>
      <c r="I63" s="61">
        <f t="shared" si="30"/>
        <v>249.18326993028003</v>
      </c>
      <c r="J63" s="60">
        <f t="shared" si="31"/>
        <v>13.542569017950003</v>
      </c>
      <c r="K63" s="62" t="s">
        <v>61</v>
      </c>
      <c r="L63" s="63">
        <f t="shared" si="26"/>
        <v>2188.0311802797705</v>
      </c>
      <c r="M63" s="139">
        <v>2064.2061142383754</v>
      </c>
      <c r="N63" s="137"/>
      <c r="O63" s="145">
        <f t="shared" si="27"/>
        <v>123.82506604139508</v>
      </c>
    </row>
    <row r="64" spans="1:15" x14ac:dyDescent="0.25">
      <c r="A64" s="218" t="s">
        <v>48</v>
      </c>
      <c r="B64" s="218"/>
      <c r="C64" s="218"/>
      <c r="D64" s="218"/>
      <c r="E64" s="218"/>
      <c r="F64" s="218"/>
      <c r="G64" s="218"/>
      <c r="H64" s="218"/>
      <c r="I64" s="218"/>
      <c r="J64" s="218"/>
      <c r="K64" s="218"/>
      <c r="L64" s="218"/>
      <c r="M64" s="140"/>
      <c r="O64" s="146" t="s">
        <v>43</v>
      </c>
    </row>
    <row r="65" spans="1:16" ht="16.5" customHeight="1" x14ac:dyDescent="0.25">
      <c r="A65" s="277" t="s">
        <v>26</v>
      </c>
      <c r="B65" s="53" t="s">
        <v>44</v>
      </c>
      <c r="C65" s="120" t="s">
        <v>32</v>
      </c>
      <c r="D65" s="120" t="s">
        <v>1</v>
      </c>
      <c r="E65" s="120" t="s">
        <v>3</v>
      </c>
      <c r="F65" s="120"/>
      <c r="G65" s="143" t="s">
        <v>5</v>
      </c>
      <c r="H65" s="120" t="s">
        <v>7</v>
      </c>
      <c r="I65" s="143" t="s">
        <v>6</v>
      </c>
      <c r="J65" s="120" t="s">
        <v>13</v>
      </c>
      <c r="K65" s="64" t="s">
        <v>14</v>
      </c>
      <c r="L65" s="120" t="s">
        <v>8</v>
      </c>
      <c r="M65" s="141" t="s">
        <v>43</v>
      </c>
      <c r="N65" s="9"/>
      <c r="O65" s="146" t="s">
        <v>43</v>
      </c>
    </row>
    <row r="66" spans="1:16" ht="13.5" customHeight="1" x14ac:dyDescent="0.25">
      <c r="A66" s="277"/>
      <c r="B66" s="53" t="s">
        <v>45</v>
      </c>
      <c r="C66" s="120"/>
      <c r="D66" s="120" t="s">
        <v>2</v>
      </c>
      <c r="E66" s="120" t="s">
        <v>4</v>
      </c>
      <c r="F66" s="120"/>
      <c r="G66" s="65">
        <f>$G$6</f>
        <v>0.111</v>
      </c>
      <c r="H66" s="120" t="s">
        <v>11</v>
      </c>
      <c r="I66" s="55">
        <f>'[1]Cat C '!$H$6</f>
        <v>9.1999999999999998E-2</v>
      </c>
      <c r="J66" s="56">
        <f>'[1]Cat C '!$I$6</f>
        <v>5.0000000000000001E-3</v>
      </c>
      <c r="K66" s="64" t="s">
        <v>12</v>
      </c>
      <c r="L66" s="120" t="s">
        <v>9</v>
      </c>
      <c r="M66" s="138" t="s">
        <v>158</v>
      </c>
      <c r="N66" s="123"/>
      <c r="O66" s="125" t="s">
        <v>157</v>
      </c>
    </row>
    <row r="67" spans="1:16" ht="12.75" customHeight="1" x14ac:dyDescent="0.25">
      <c r="A67" s="120">
        <v>1</v>
      </c>
      <c r="B67" s="119" t="s">
        <v>24</v>
      </c>
      <c r="C67" s="120"/>
      <c r="D67" s="195">
        <v>397</v>
      </c>
      <c r="E67" s="63">
        <f t="shared" ref="E67:E77" si="32">D67*$E$2</f>
        <v>1954.3438386500002</v>
      </c>
      <c r="F67" s="63">
        <f>E67+H67</f>
        <v>1954.3438386500002</v>
      </c>
      <c r="G67" s="61">
        <f>F67*$G$6</f>
        <v>216.93216609015002</v>
      </c>
      <c r="H67" s="60">
        <f t="shared" ref="H67:H77" si="33">IF(E67&lt;$L$2,$L$2-E67,0)</f>
        <v>0</v>
      </c>
      <c r="I67" s="61">
        <f>(F67*98.25%)*$I$6</f>
        <v>176.6531395755735</v>
      </c>
      <c r="J67" s="60">
        <f>(F67*98.25%)*$J$6</f>
        <v>9.6007141073681268</v>
      </c>
      <c r="K67" s="62" t="s">
        <v>61</v>
      </c>
      <c r="L67" s="63">
        <f t="shared" ref="L67:L77" si="34">E67-G67+H67-I67-J67</f>
        <v>1551.1578188769086</v>
      </c>
      <c r="M67" s="139">
        <v>1457.9617960025998</v>
      </c>
      <c r="N67" s="137"/>
      <c r="O67" s="145">
        <f t="shared" ref="O67:O77" si="35">L67-M67</f>
        <v>93.19602287430871</v>
      </c>
    </row>
    <row r="68" spans="1:16" ht="12.75" customHeight="1" x14ac:dyDescent="0.25">
      <c r="A68" s="120">
        <v>2</v>
      </c>
      <c r="B68" s="119" t="s">
        <v>30</v>
      </c>
      <c r="C68" s="120"/>
      <c r="D68" s="195">
        <v>409</v>
      </c>
      <c r="E68" s="63">
        <f t="shared" si="32"/>
        <v>2013.4172040500002</v>
      </c>
      <c r="F68" s="63">
        <f t="shared" ref="F68:F77" si="36">E68+H68</f>
        <v>2013.4172040500002</v>
      </c>
      <c r="G68" s="61">
        <f t="shared" ref="G68:G76" si="37">F68*$G$6</f>
        <v>223.48930964955002</v>
      </c>
      <c r="H68" s="60">
        <f t="shared" si="33"/>
        <v>0</v>
      </c>
      <c r="I68" s="61">
        <f t="shared" ref="I68:I77" si="38">(F68*98.25%)*$I$6</f>
        <v>181.99278107407952</v>
      </c>
      <c r="J68" s="60">
        <f t="shared" ref="J68:J77" si="39">(F68*98.25%)*$J$6</f>
        <v>9.8909120148956262</v>
      </c>
      <c r="K68" s="62" t="s">
        <v>61</v>
      </c>
      <c r="L68" s="63">
        <f t="shared" si="34"/>
        <v>1598.0442013114753</v>
      </c>
      <c r="M68" s="139">
        <v>1502.5932795536999</v>
      </c>
      <c r="N68" s="137"/>
      <c r="O68" s="145">
        <f t="shared" si="35"/>
        <v>95.450921757775404</v>
      </c>
    </row>
    <row r="69" spans="1:16" ht="12.75" customHeight="1" x14ac:dyDescent="0.25">
      <c r="A69" s="120">
        <v>3</v>
      </c>
      <c r="B69" s="119" t="s">
        <v>30</v>
      </c>
      <c r="C69" s="120"/>
      <c r="D69" s="195">
        <v>424</v>
      </c>
      <c r="E69" s="63">
        <f t="shared" si="32"/>
        <v>2087.2589108000002</v>
      </c>
      <c r="F69" s="63">
        <f t="shared" si="36"/>
        <v>2087.2589108000002</v>
      </c>
      <c r="G69" s="61">
        <f t="shared" si="37"/>
        <v>231.68573909880001</v>
      </c>
      <c r="H69" s="60">
        <f t="shared" si="33"/>
        <v>0</v>
      </c>
      <c r="I69" s="61">
        <f t="shared" si="38"/>
        <v>188.66733294721203</v>
      </c>
      <c r="J69" s="60">
        <f t="shared" si="39"/>
        <v>10.253659399305002</v>
      </c>
      <c r="K69" s="62" t="s">
        <v>61</v>
      </c>
      <c r="L69" s="63">
        <f t="shared" si="34"/>
        <v>1656.6521793546831</v>
      </c>
      <c r="M69" s="139">
        <v>1558.3826339925749</v>
      </c>
      <c r="N69" s="137"/>
      <c r="O69" s="145">
        <f t="shared" si="35"/>
        <v>98.269545362108147</v>
      </c>
    </row>
    <row r="70" spans="1:16" ht="12.75" customHeight="1" x14ac:dyDescent="0.25">
      <c r="A70" s="120">
        <v>4</v>
      </c>
      <c r="B70" s="119" t="s">
        <v>30</v>
      </c>
      <c r="C70" s="120"/>
      <c r="D70" s="195">
        <v>446</v>
      </c>
      <c r="E70" s="63">
        <f t="shared" si="32"/>
        <v>2195.5600807000001</v>
      </c>
      <c r="F70" s="63">
        <f t="shared" si="36"/>
        <v>2195.5600807000001</v>
      </c>
      <c r="G70" s="61">
        <f t="shared" si="37"/>
        <v>243.70716895770002</v>
      </c>
      <c r="H70" s="60">
        <f t="shared" si="33"/>
        <v>0</v>
      </c>
      <c r="I70" s="61">
        <f t="shared" si="38"/>
        <v>198.45667569447301</v>
      </c>
      <c r="J70" s="60">
        <f t="shared" si="39"/>
        <v>10.785688896438751</v>
      </c>
      <c r="K70" s="62" t="s">
        <v>61</v>
      </c>
      <c r="L70" s="63">
        <f t="shared" si="34"/>
        <v>1742.6105471513881</v>
      </c>
      <c r="M70" s="139">
        <v>1640.2070205029249</v>
      </c>
      <c r="N70" s="137"/>
      <c r="O70" s="145">
        <f t="shared" si="35"/>
        <v>102.40352664846318</v>
      </c>
    </row>
    <row r="71" spans="1:16" ht="12.75" customHeight="1" x14ac:dyDescent="0.25">
      <c r="A71" s="120">
        <v>5</v>
      </c>
      <c r="B71" s="119" t="s">
        <v>30</v>
      </c>
      <c r="C71" s="120"/>
      <c r="D71" s="195">
        <v>470</v>
      </c>
      <c r="E71" s="63">
        <f t="shared" si="32"/>
        <v>2313.7068115000002</v>
      </c>
      <c r="F71" s="63">
        <f t="shared" si="36"/>
        <v>2313.7068115000002</v>
      </c>
      <c r="G71" s="61">
        <f t="shared" si="37"/>
        <v>256.8214560765</v>
      </c>
      <c r="H71" s="60">
        <f t="shared" si="33"/>
        <v>0</v>
      </c>
      <c r="I71" s="61">
        <f t="shared" si="38"/>
        <v>209.13595869148503</v>
      </c>
      <c r="J71" s="60">
        <f t="shared" si="39"/>
        <v>11.366084711493752</v>
      </c>
      <c r="K71" s="62" t="s">
        <v>61</v>
      </c>
      <c r="L71" s="63">
        <f t="shared" si="34"/>
        <v>1836.3833120205213</v>
      </c>
      <c r="M71" s="139">
        <v>1729.469987605125</v>
      </c>
      <c r="N71" s="137"/>
      <c r="O71" s="145">
        <f t="shared" si="35"/>
        <v>106.91332441539635</v>
      </c>
    </row>
    <row r="72" spans="1:16" x14ac:dyDescent="0.25">
      <c r="A72" s="120">
        <v>6</v>
      </c>
      <c r="B72" s="119" t="s">
        <v>34</v>
      </c>
      <c r="C72" s="120"/>
      <c r="D72" s="195">
        <v>489</v>
      </c>
      <c r="E72" s="63">
        <f t="shared" si="32"/>
        <v>2407.2396400500002</v>
      </c>
      <c r="F72" s="63">
        <f t="shared" si="36"/>
        <v>2407.2396400500002</v>
      </c>
      <c r="G72" s="61">
        <f t="shared" si="37"/>
        <v>267.20360004555005</v>
      </c>
      <c r="H72" s="60">
        <f t="shared" si="33"/>
        <v>0</v>
      </c>
      <c r="I72" s="61">
        <f t="shared" si="38"/>
        <v>217.5903910641195</v>
      </c>
      <c r="J72" s="60">
        <f t="shared" si="39"/>
        <v>11.825564731745626</v>
      </c>
      <c r="K72" s="62" t="s">
        <v>61</v>
      </c>
      <c r="L72" s="63">
        <f t="shared" si="34"/>
        <v>1910.620084208585</v>
      </c>
      <c r="M72" s="139">
        <v>1800.1365032277001</v>
      </c>
      <c r="N72" s="137"/>
      <c r="O72" s="145">
        <f t="shared" si="35"/>
        <v>110.48358098088488</v>
      </c>
      <c r="P72" s="9" t="s">
        <v>43</v>
      </c>
    </row>
    <row r="73" spans="1:16" ht="13.15" customHeight="1" x14ac:dyDescent="0.25">
      <c r="A73" s="120">
        <v>7</v>
      </c>
      <c r="B73" s="119" t="s">
        <v>34</v>
      </c>
      <c r="C73" s="120"/>
      <c r="D73" s="195">
        <v>513</v>
      </c>
      <c r="E73" s="63">
        <f t="shared" si="32"/>
        <v>2525.3863708500003</v>
      </c>
      <c r="F73" s="63">
        <f t="shared" si="36"/>
        <v>2525.3863708500003</v>
      </c>
      <c r="G73" s="61">
        <f t="shared" si="37"/>
        <v>280.31788716435005</v>
      </c>
      <c r="H73" s="60">
        <f t="shared" si="33"/>
        <v>0</v>
      </c>
      <c r="I73" s="61">
        <f t="shared" si="38"/>
        <v>228.26967406113152</v>
      </c>
      <c r="J73" s="60">
        <f t="shared" si="39"/>
        <v>12.405960546800628</v>
      </c>
      <c r="K73" s="62" t="s">
        <v>61</v>
      </c>
      <c r="L73" s="63">
        <f t="shared" si="34"/>
        <v>2004.3928490777182</v>
      </c>
      <c r="M73" s="139">
        <v>1889.3994703299002</v>
      </c>
      <c r="N73" s="137"/>
      <c r="O73" s="145">
        <f t="shared" si="35"/>
        <v>114.99337874781804</v>
      </c>
    </row>
    <row r="74" spans="1:16" ht="13.15" customHeight="1" x14ac:dyDescent="0.25">
      <c r="A74" s="120">
        <v>8</v>
      </c>
      <c r="B74" s="119" t="s">
        <v>34</v>
      </c>
      <c r="C74" s="120"/>
      <c r="D74" s="195">
        <v>539</v>
      </c>
      <c r="E74" s="63">
        <f t="shared" si="32"/>
        <v>2653.3786625500002</v>
      </c>
      <c r="F74" s="63">
        <f t="shared" si="36"/>
        <v>2653.3786625500002</v>
      </c>
      <c r="G74" s="61">
        <f t="shared" si="37"/>
        <v>294.52503154305003</v>
      </c>
      <c r="H74" s="60">
        <f t="shared" si="33"/>
        <v>0</v>
      </c>
      <c r="I74" s="61">
        <f t="shared" si="38"/>
        <v>239.83889730789451</v>
      </c>
      <c r="J74" s="60">
        <f t="shared" si="39"/>
        <v>13.034722679776877</v>
      </c>
      <c r="K74" s="62" t="s">
        <v>61</v>
      </c>
      <c r="L74" s="63">
        <f t="shared" si="34"/>
        <v>2105.9800110192791</v>
      </c>
      <c r="M74" s="139">
        <v>1986.1010180239496</v>
      </c>
      <c r="N74" s="137"/>
      <c r="O74" s="145">
        <f t="shared" si="35"/>
        <v>119.87899299532955</v>
      </c>
    </row>
    <row r="75" spans="1:16" ht="13.15" customHeight="1" x14ac:dyDescent="0.25">
      <c r="A75" s="120">
        <v>9</v>
      </c>
      <c r="B75" s="119" t="s">
        <v>34</v>
      </c>
      <c r="C75" s="120"/>
      <c r="D75" s="195">
        <v>556</v>
      </c>
      <c r="E75" s="63">
        <f t="shared" si="32"/>
        <v>2737.0659302000004</v>
      </c>
      <c r="F75" s="63">
        <f t="shared" si="36"/>
        <v>2737.0659302000004</v>
      </c>
      <c r="G75" s="61">
        <f t="shared" si="37"/>
        <v>303.81431825220005</v>
      </c>
      <c r="H75" s="60">
        <f t="shared" si="33"/>
        <v>0</v>
      </c>
      <c r="I75" s="61">
        <f t="shared" si="38"/>
        <v>247.40338943077805</v>
      </c>
      <c r="J75" s="60">
        <f t="shared" si="39"/>
        <v>13.445836382107503</v>
      </c>
      <c r="K75" s="62" t="s">
        <v>61</v>
      </c>
      <c r="L75" s="63">
        <f t="shared" si="34"/>
        <v>2172.4023861349147</v>
      </c>
      <c r="M75" s="139">
        <v>2049.3289530546749</v>
      </c>
      <c r="N75" s="137"/>
      <c r="O75" s="145">
        <f t="shared" si="35"/>
        <v>123.07343308023974</v>
      </c>
    </row>
    <row r="76" spans="1:16" x14ac:dyDescent="0.25">
      <c r="A76" s="120">
        <v>10</v>
      </c>
      <c r="B76" s="119" t="s">
        <v>34</v>
      </c>
      <c r="C76" s="120"/>
      <c r="D76" s="195">
        <v>574</v>
      </c>
      <c r="E76" s="63">
        <f t="shared" si="32"/>
        <v>2825.6759783000002</v>
      </c>
      <c r="F76" s="63">
        <f t="shared" si="36"/>
        <v>2825.6759783000002</v>
      </c>
      <c r="G76" s="61">
        <f t="shared" si="37"/>
        <v>313.65003359130003</v>
      </c>
      <c r="H76" s="60">
        <f t="shared" si="33"/>
        <v>0</v>
      </c>
      <c r="I76" s="61">
        <f t="shared" si="38"/>
        <v>255.41285167853701</v>
      </c>
      <c r="J76" s="60">
        <f t="shared" si="39"/>
        <v>13.881133243398752</v>
      </c>
      <c r="K76" s="62" t="s">
        <v>61</v>
      </c>
      <c r="L76" s="63">
        <f t="shared" si="34"/>
        <v>2242.731959786764</v>
      </c>
      <c r="M76" s="139">
        <v>2116.2761783813248</v>
      </c>
      <c r="N76" s="137"/>
      <c r="O76" s="145">
        <f t="shared" si="35"/>
        <v>126.45578140543921</v>
      </c>
    </row>
    <row r="77" spans="1:16" x14ac:dyDescent="0.25">
      <c r="A77" s="120">
        <v>11</v>
      </c>
      <c r="B77" s="120"/>
      <c r="C77" s="120"/>
      <c r="D77" s="195">
        <v>592</v>
      </c>
      <c r="E77" s="63">
        <f t="shared" si="32"/>
        <v>2914.2860264000001</v>
      </c>
      <c r="F77" s="63">
        <f t="shared" si="36"/>
        <v>2914.2860264000001</v>
      </c>
      <c r="G77" s="61">
        <f>F77*$G$6</f>
        <v>323.48574893040001</v>
      </c>
      <c r="H77" s="60">
        <f t="shared" si="33"/>
        <v>0</v>
      </c>
      <c r="I77" s="61">
        <f t="shared" si="38"/>
        <v>263.422313926296</v>
      </c>
      <c r="J77" s="60">
        <f t="shared" si="39"/>
        <v>14.316430104690001</v>
      </c>
      <c r="K77" s="62" t="s">
        <v>61</v>
      </c>
      <c r="L77" s="63">
        <f t="shared" si="34"/>
        <v>2313.0615334386143</v>
      </c>
      <c r="M77" s="139">
        <v>2183.2234037079747</v>
      </c>
      <c r="N77" s="137"/>
      <c r="O77" s="145">
        <f t="shared" si="35"/>
        <v>129.83812973063959</v>
      </c>
    </row>
    <row r="78" spans="1:16" ht="12.75" customHeight="1" thickBot="1" x14ac:dyDescent="0.3">
      <c r="A78" s="282" t="s">
        <v>20</v>
      </c>
      <c r="B78" s="283"/>
      <c r="C78" s="283"/>
      <c r="D78" s="283"/>
      <c r="E78" s="283"/>
      <c r="F78" s="283"/>
      <c r="G78" s="283"/>
      <c r="H78" s="283"/>
      <c r="I78" s="283"/>
      <c r="J78" s="283"/>
      <c r="K78" s="283"/>
      <c r="L78" s="284"/>
    </row>
    <row r="79" spans="1:16" ht="12.75" customHeight="1" thickTop="1" x14ac:dyDescent="0.25">
      <c r="A79" s="304" t="s">
        <v>16</v>
      </c>
      <c r="B79" s="305"/>
      <c r="C79" s="305"/>
      <c r="D79" s="305"/>
      <c r="E79" s="305"/>
      <c r="F79" s="305"/>
      <c r="G79" s="305"/>
      <c r="H79" s="305"/>
      <c r="I79" s="305"/>
      <c r="J79" s="305"/>
      <c r="K79" s="305"/>
      <c r="L79" s="306"/>
    </row>
    <row r="80" spans="1:16" ht="12.5" x14ac:dyDescent="0.25">
      <c r="A80" s="301" t="s">
        <v>17</v>
      </c>
      <c r="B80" s="302"/>
      <c r="C80" s="302"/>
      <c r="D80" s="302"/>
      <c r="E80" s="302"/>
      <c r="F80" s="302"/>
      <c r="G80" s="302"/>
      <c r="H80" s="302"/>
      <c r="I80" s="302"/>
      <c r="J80" s="302"/>
      <c r="K80" s="302"/>
      <c r="L80" s="303"/>
    </row>
    <row r="81" spans="1:12" ht="12.5" x14ac:dyDescent="0.25">
      <c r="A81" s="295" t="s">
        <v>15</v>
      </c>
      <c r="B81" s="296"/>
      <c r="C81" s="296"/>
      <c r="D81" s="296"/>
      <c r="E81" s="296"/>
      <c r="F81" s="296"/>
      <c r="G81" s="296"/>
      <c r="H81" s="296"/>
      <c r="I81" s="296"/>
      <c r="J81" s="296"/>
      <c r="K81" s="296"/>
      <c r="L81" s="297"/>
    </row>
    <row r="82" spans="1:12" ht="12.5" x14ac:dyDescent="0.25">
      <c r="A82" s="233" t="s">
        <v>38</v>
      </c>
      <c r="B82" s="285"/>
      <c r="C82" s="285"/>
      <c r="D82" s="285"/>
      <c r="E82" s="285"/>
      <c r="F82" s="285"/>
      <c r="G82" s="285"/>
      <c r="H82" s="285"/>
      <c r="I82" s="285"/>
      <c r="J82" s="285"/>
      <c r="K82" s="285"/>
      <c r="L82" s="286"/>
    </row>
    <row r="83" spans="1:12" x14ac:dyDescent="0.25">
      <c r="A83" s="290" t="s">
        <v>61</v>
      </c>
      <c r="B83" s="291"/>
      <c r="C83" s="291"/>
      <c r="D83" s="2" t="s">
        <v>18</v>
      </c>
      <c r="E83" s="3">
        <f>E2</f>
        <v>4.9227804500000003</v>
      </c>
      <c r="F83" s="3"/>
      <c r="G83" s="27" t="s">
        <v>19</v>
      </c>
      <c r="H83" s="13" t="e">
        <f>E83*A83</f>
        <v>#VALUE!</v>
      </c>
      <c r="I83" s="34"/>
      <c r="J83" s="3"/>
      <c r="K83" s="37"/>
      <c r="L83" s="16"/>
    </row>
    <row r="84" spans="1:12" ht="12.5" x14ac:dyDescent="0.25">
      <c r="A84" s="233" t="s">
        <v>39</v>
      </c>
      <c r="B84" s="285"/>
      <c r="C84" s="285"/>
      <c r="D84" s="285"/>
      <c r="E84" s="285"/>
      <c r="F84" s="285"/>
      <c r="G84" s="285"/>
      <c r="H84" s="285"/>
      <c r="I84" s="285"/>
      <c r="J84" s="285"/>
      <c r="K84" s="285"/>
      <c r="L84" s="286"/>
    </row>
    <row r="85" spans="1:12" thickBot="1" x14ac:dyDescent="0.3">
      <c r="A85" s="17"/>
      <c r="B85" s="4"/>
      <c r="C85" s="4"/>
      <c r="D85" s="4"/>
      <c r="E85" s="4"/>
      <c r="F85" s="4"/>
      <c r="G85" s="26"/>
      <c r="H85" s="4"/>
      <c r="I85" s="26"/>
      <c r="J85" s="4"/>
      <c r="K85" s="38"/>
      <c r="L85" s="18"/>
    </row>
    <row r="86" spans="1:12" x14ac:dyDescent="0.25">
      <c r="A86" s="292" t="str">
        <f>'Cat C '!A97:D97</f>
        <v>Supplément Familial de Traitement (1/1/2019)</v>
      </c>
      <c r="B86" s="293"/>
      <c r="C86" s="293"/>
      <c r="D86" s="293"/>
      <c r="E86" s="294"/>
      <c r="F86" s="12"/>
      <c r="G86" s="26"/>
      <c r="H86" s="298" t="str">
        <f>'Cat C '!G97</f>
        <v>Allocation Temporaire Invalidité</v>
      </c>
      <c r="I86" s="299"/>
      <c r="J86" s="299"/>
      <c r="K86" s="300"/>
      <c r="L86" s="19"/>
    </row>
    <row r="87" spans="1:12" x14ac:dyDescent="0.25">
      <c r="A87" s="321" t="str">
        <f>'Cat C '!A98:D98</f>
        <v>1 enfant : 2,29 euros</v>
      </c>
      <c r="B87" s="322"/>
      <c r="C87" s="322"/>
      <c r="D87" s="322"/>
      <c r="E87" s="323"/>
      <c r="F87" s="7"/>
      <c r="G87" s="26"/>
      <c r="H87" s="287" t="str">
        <f>'Cat C '!G98</f>
        <v xml:space="preserve">appliquer le % détenu </v>
      </c>
      <c r="I87" s="288"/>
      <c r="J87" s="288"/>
      <c r="K87" s="289"/>
      <c r="L87" s="18"/>
    </row>
    <row r="88" spans="1:12" x14ac:dyDescent="0.25">
      <c r="A88" s="321" t="str">
        <f>'Cat C '!A99:D99</f>
        <v>2 enfants : 88,05 euros</v>
      </c>
      <c r="B88" s="322"/>
      <c r="C88" s="322"/>
      <c r="D88" s="322"/>
      <c r="E88" s="323"/>
      <c r="F88" s="7"/>
      <c r="G88" s="26"/>
      <c r="H88" s="287" t="str">
        <f>'Cat C '!G99</f>
        <v>au montant ci-dessous</v>
      </c>
      <c r="I88" s="288"/>
      <c r="J88" s="288"/>
      <c r="K88" s="289"/>
      <c r="L88" s="18"/>
    </row>
    <row r="89" spans="1:12" ht="13.5" thickBot="1" x14ac:dyDescent="0.3">
      <c r="A89" s="321" t="str">
        <f>'Cat C '!A100:D100</f>
        <v>3 enfants : 221,60 euros</v>
      </c>
      <c r="B89" s="322"/>
      <c r="C89" s="322"/>
      <c r="D89" s="322"/>
      <c r="E89" s="323"/>
      <c r="F89" s="7"/>
      <c r="G89" s="26"/>
      <c r="H89" s="101" t="s">
        <v>25</v>
      </c>
      <c r="I89" s="102">
        <f>'Cat C '!H100</f>
        <v>366</v>
      </c>
      <c r="J89" s="324">
        <f>'Cat C '!I100</f>
        <v>1801.7376447000001</v>
      </c>
      <c r="K89" s="325"/>
      <c r="L89" s="18"/>
    </row>
    <row r="90" spans="1:12" ht="13.5" thickBot="1" x14ac:dyDescent="0.3">
      <c r="A90" s="321" t="str">
        <f>'Cat C '!A101:D101</f>
        <v>par enfants au delà de 3 : 159,34 euros</v>
      </c>
      <c r="B90" s="322"/>
      <c r="C90" s="322"/>
      <c r="D90" s="322"/>
      <c r="E90" s="323"/>
      <c r="F90" s="6"/>
      <c r="G90" s="26"/>
      <c r="H90" s="4"/>
      <c r="I90" s="35"/>
      <c r="J90" s="5"/>
      <c r="K90" s="39"/>
      <c r="L90" s="18"/>
    </row>
    <row r="91" spans="1:12" x14ac:dyDescent="0.25">
      <c r="A91" s="307" t="str">
        <f>'Cat C '!A102</f>
        <v>le montant du supplément familial augmente progressivement à partir de l'indice majoré 454.</v>
      </c>
      <c r="B91" s="277"/>
      <c r="C91" s="277"/>
      <c r="D91" s="277"/>
      <c r="E91" s="308"/>
      <c r="F91" s="7"/>
      <c r="G91" s="26"/>
      <c r="H91" s="318" t="str">
        <f>'Cat C '!G102</f>
        <v>SMIC au 1° janvier 2025</v>
      </c>
      <c r="I91" s="319"/>
      <c r="J91" s="319"/>
      <c r="K91" s="320"/>
      <c r="L91" s="18"/>
    </row>
    <row r="92" spans="1:12" x14ac:dyDescent="0.25">
      <c r="A92" s="307"/>
      <c r="B92" s="277"/>
      <c r="C92" s="277"/>
      <c r="D92" s="277"/>
      <c r="E92" s="308"/>
      <c r="F92" s="7"/>
      <c r="G92" s="26"/>
      <c r="H92" s="312" t="s">
        <v>22</v>
      </c>
      <c r="I92" s="313"/>
      <c r="J92" s="314">
        <f>'Cat C '!I103</f>
        <v>12.02</v>
      </c>
      <c r="K92" s="315"/>
      <c r="L92" s="18"/>
    </row>
    <row r="93" spans="1:12" ht="13.5" thickBot="1" x14ac:dyDescent="0.3">
      <c r="A93" s="309"/>
      <c r="B93" s="310"/>
      <c r="C93" s="310"/>
      <c r="D93" s="310"/>
      <c r="E93" s="311"/>
      <c r="F93" s="11"/>
      <c r="G93" s="26"/>
      <c r="H93" s="316" t="s">
        <v>23</v>
      </c>
      <c r="I93" s="317"/>
      <c r="J93" s="270">
        <f>J92*151.67</f>
        <v>1823.0733999999998</v>
      </c>
      <c r="K93" s="271"/>
      <c r="L93" s="18"/>
    </row>
    <row r="94" spans="1:12" ht="13.5" thickBot="1" x14ac:dyDescent="0.3">
      <c r="A94" s="31"/>
      <c r="B94" s="21"/>
      <c r="C94" s="32"/>
      <c r="D94" s="32"/>
      <c r="E94" s="32"/>
      <c r="F94" s="32"/>
      <c r="G94" s="29"/>
      <c r="H94" s="32"/>
      <c r="I94" s="29"/>
      <c r="J94" s="32"/>
      <c r="K94" s="40"/>
      <c r="L94" s="33"/>
    </row>
  </sheetData>
  <mergeCells count="36">
    <mergeCell ref="A90:E90"/>
    <mergeCell ref="A89:E89"/>
    <mergeCell ref="A87:E87"/>
    <mergeCell ref="J89:K89"/>
    <mergeCell ref="H88:K88"/>
    <mergeCell ref="A88:E88"/>
    <mergeCell ref="A91:E93"/>
    <mergeCell ref="H92:I92"/>
    <mergeCell ref="J92:K92"/>
    <mergeCell ref="H93:I93"/>
    <mergeCell ref="J93:K93"/>
    <mergeCell ref="H91:K91"/>
    <mergeCell ref="A78:L78"/>
    <mergeCell ref="A36:A37"/>
    <mergeCell ref="A84:L84"/>
    <mergeCell ref="H87:K87"/>
    <mergeCell ref="A83:C83"/>
    <mergeCell ref="A86:E86"/>
    <mergeCell ref="A81:L81"/>
    <mergeCell ref="A82:L82"/>
    <mergeCell ref="H86:K86"/>
    <mergeCell ref="A80:L80"/>
    <mergeCell ref="A79:L79"/>
    <mergeCell ref="A64:L64"/>
    <mergeCell ref="A65:A66"/>
    <mergeCell ref="H2:J2"/>
    <mergeCell ref="A2:D2"/>
    <mergeCell ref="A4:L4"/>
    <mergeCell ref="A5:A6"/>
    <mergeCell ref="A51:A52"/>
    <mergeCell ref="A3:L3"/>
    <mergeCell ref="A34:L34"/>
    <mergeCell ref="A50:L50"/>
    <mergeCell ref="A35:L35"/>
    <mergeCell ref="A20:L20"/>
    <mergeCell ref="A21:A22"/>
  </mergeCells>
  <phoneticPr fontId="0" type="noConversion"/>
  <conditionalFormatting sqref="H7:H19 H23:H33 H38:H49 H53:H63">
    <cfRule type="cellIs" dxfId="67" priority="18" stopIfTrue="1" operator="greaterThan">
      <formula>0</formula>
    </cfRule>
  </conditionalFormatting>
  <conditionalFormatting sqref="H67:H77">
    <cfRule type="cellIs" dxfId="66" priority="1" stopIfTrue="1" operator="greaterThan">
      <formula>0</formula>
    </cfRule>
  </conditionalFormatting>
  <printOptions horizontalCentered="1"/>
  <pageMargins left="0.70866141732283472" right="0.70866141732283472" top="0.74803149606299213" bottom="0.74803149606299213" header="0.31496062992125984" footer="0.31496062992125984"/>
  <pageSetup paperSize="9" scale="77" orientation="portrait" r:id="rId1"/>
  <headerFooter alignWithMargins="0">
    <oddHeader>&amp;L&amp;"Bookman Old Style,Gras"&amp;14CFR CGT MIDIPY&amp;R&amp;"Arial,Italique"&amp;20Grilles de Salaires : cat B</oddHeader>
    <oddFooter>&amp;C&amp;P</oddFooter>
  </headerFooter>
  <colBreaks count="1" manualBreakCount="1">
    <brk id="12"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G883"/>
  <sheetViews>
    <sheetView zoomScale="144" zoomScaleNormal="144" zoomScaleSheetLayoutView="115" workbookViewId="0">
      <selection activeCell="Q50" sqref="Q50"/>
    </sheetView>
  </sheetViews>
  <sheetFormatPr baseColWidth="10" defaultColWidth="7" defaultRowHeight="13" x14ac:dyDescent="0.25"/>
  <cols>
    <col min="1" max="1" width="10.81640625" style="9" customWidth="1"/>
    <col min="2" max="2" width="8.1796875" style="9" bestFit="1" customWidth="1"/>
    <col min="3" max="3" width="5.26953125" style="9" hidden="1" customWidth="1"/>
    <col min="4" max="4" width="6.81640625" style="9" bestFit="1" customWidth="1"/>
    <col min="5" max="5" width="10.54296875" style="9" bestFit="1" customWidth="1"/>
    <col min="6" max="6" width="9.26953125" style="9" hidden="1" customWidth="1"/>
    <col min="7" max="7" width="7.81640625" style="28" customWidth="1"/>
    <col min="8" max="8" width="10.36328125" style="9" bestFit="1" customWidth="1"/>
    <col min="9" max="9" width="6.81640625" style="28" bestFit="1" customWidth="1"/>
    <col min="10" max="10" width="10.36328125" style="9" bestFit="1" customWidth="1"/>
    <col min="11" max="11" width="11.54296875" style="41" bestFit="1" customWidth="1"/>
    <col min="12" max="13" width="10.453125" style="9" customWidth="1"/>
    <col min="14" max="14" width="10.453125" style="123" hidden="1" customWidth="1"/>
    <col min="15" max="15" width="4.81640625" style="123" hidden="1" customWidth="1"/>
    <col min="16" max="16" width="9.36328125" style="127" hidden="1" customWidth="1"/>
    <col min="17" max="17" width="6.54296875" style="9" bestFit="1" customWidth="1"/>
    <col min="18" max="18" width="7" style="9" customWidth="1"/>
    <col min="19" max="19" width="9.7265625" style="9" bestFit="1" customWidth="1"/>
    <col min="20" max="20" width="6.54296875" style="9" bestFit="1" customWidth="1"/>
    <col min="21" max="21" width="5.453125" style="9" bestFit="1" customWidth="1"/>
    <col min="22" max="22" width="11.26953125" style="9" bestFit="1" customWidth="1"/>
    <col min="23" max="23" width="6.54296875" style="9" bestFit="1" customWidth="1"/>
    <col min="24" max="16384" width="7" style="9"/>
  </cols>
  <sheetData>
    <row r="1" spans="1:16" s="23" customFormat="1" ht="77.25" customHeight="1" thickBot="1" x14ac:dyDescent="0.3">
      <c r="A1" s="6"/>
      <c r="C1" s="25"/>
      <c r="F1" s="25"/>
      <c r="H1" s="25"/>
      <c r="J1" s="36"/>
      <c r="M1" s="178"/>
      <c r="N1" s="124"/>
      <c r="O1" s="124"/>
      <c r="P1" s="124"/>
    </row>
    <row r="2" spans="1:16" ht="24" customHeight="1" x14ac:dyDescent="0.25">
      <c r="A2" s="334" t="s">
        <v>10</v>
      </c>
      <c r="B2" s="335"/>
      <c r="C2" s="335"/>
      <c r="D2" s="335"/>
      <c r="E2" s="191">
        <f>'Cat C '!D2</f>
        <v>4.9227804500000003</v>
      </c>
      <c r="F2" s="191"/>
      <c r="G2" s="192" t="s">
        <v>41</v>
      </c>
      <c r="H2" s="333">
        <f>'Cat C '!G2</f>
        <v>46023</v>
      </c>
      <c r="I2" s="333"/>
      <c r="J2" s="333"/>
      <c r="K2" s="193" t="s">
        <v>40</v>
      </c>
      <c r="L2" s="194">
        <f>'Cat C '!K2</f>
        <v>1823.03</v>
      </c>
      <c r="M2" s="179"/>
      <c r="N2" s="123" t="s">
        <v>43</v>
      </c>
    </row>
    <row r="3" spans="1:16" ht="12.5" x14ac:dyDescent="0.25">
      <c r="A3" s="365" t="s">
        <v>108</v>
      </c>
      <c r="B3" s="365"/>
      <c r="C3" s="365"/>
      <c r="D3" s="365"/>
      <c r="E3" s="365"/>
      <c r="F3" s="365"/>
      <c r="G3" s="365"/>
      <c r="H3" s="365"/>
      <c r="I3" s="365"/>
      <c r="J3" s="365"/>
      <c r="K3" s="365"/>
      <c r="L3" s="365"/>
      <c r="M3" s="180"/>
    </row>
    <row r="4" spans="1:16" ht="12.5" x14ac:dyDescent="0.25">
      <c r="A4" s="277" t="s">
        <v>26</v>
      </c>
      <c r="B4" s="53" t="s">
        <v>44</v>
      </c>
      <c r="C4" s="67"/>
      <c r="D4" s="67" t="s">
        <v>1</v>
      </c>
      <c r="E4" s="67" t="s">
        <v>3</v>
      </c>
      <c r="F4" s="67"/>
      <c r="G4" s="136" t="s">
        <v>5</v>
      </c>
      <c r="H4" s="67" t="s">
        <v>7</v>
      </c>
      <c r="I4" s="136" t="s">
        <v>6</v>
      </c>
      <c r="J4" s="67" t="s">
        <v>13</v>
      </c>
      <c r="K4" s="68" t="s">
        <v>14</v>
      </c>
      <c r="L4" s="67" t="s">
        <v>8</v>
      </c>
      <c r="M4" s="133"/>
      <c r="N4" s="123" t="s">
        <v>43</v>
      </c>
      <c r="P4" s="123" t="s">
        <v>43</v>
      </c>
    </row>
    <row r="5" spans="1:16" ht="20" x14ac:dyDescent="0.25">
      <c r="A5" s="277"/>
      <c r="B5" s="53" t="s">
        <v>45</v>
      </c>
      <c r="C5" s="67"/>
      <c r="D5" s="67" t="s">
        <v>2</v>
      </c>
      <c r="E5" s="67" t="s">
        <v>4</v>
      </c>
      <c r="F5" s="67"/>
      <c r="G5" s="70">
        <f>'Cat C '!$F$6</f>
        <v>0.111</v>
      </c>
      <c r="H5" s="67" t="s">
        <v>11</v>
      </c>
      <c r="I5" s="55">
        <f>'Cat C '!$H$6</f>
        <v>9.1999999999999998E-2</v>
      </c>
      <c r="J5" s="56">
        <f>'Cat C '!$I$6</f>
        <v>5.0000000000000001E-3</v>
      </c>
      <c r="K5" s="68" t="s">
        <v>12</v>
      </c>
      <c r="L5" s="67" t="s">
        <v>9</v>
      </c>
      <c r="M5" s="133"/>
      <c r="N5" s="138" t="s">
        <v>158</v>
      </c>
      <c r="P5" s="125" t="s">
        <v>157</v>
      </c>
    </row>
    <row r="6" spans="1:16" ht="12.5" x14ac:dyDescent="0.25">
      <c r="A6" s="67">
        <v>1</v>
      </c>
      <c r="B6" s="164" t="s">
        <v>78</v>
      </c>
      <c r="C6" s="66"/>
      <c r="D6" s="118">
        <v>374</v>
      </c>
      <c r="E6" s="63">
        <f>D6*$E$2</f>
        <v>1841.1198883000002</v>
      </c>
      <c r="F6" s="63"/>
      <c r="G6" s="61">
        <f>E6*$G$10</f>
        <v>204.36430760130003</v>
      </c>
      <c r="H6" s="60">
        <f t="shared" ref="H6" si="0">IF(E6&lt;$L$2,$L$2-E6,0)</f>
        <v>0</v>
      </c>
      <c r="I6" s="61">
        <f>(E6*98.25%)*$I$10</f>
        <v>166.41882670343702</v>
      </c>
      <c r="J6" s="60">
        <f>(E6*98.25%)*$J$10</f>
        <v>9.0445014512737512</v>
      </c>
      <c r="K6" s="62" t="s">
        <v>61</v>
      </c>
      <c r="L6" s="63">
        <f t="shared" ref="L6" si="1">E6-G6+H6-I6-J6</f>
        <v>1461.2922525439894</v>
      </c>
      <c r="M6" s="51"/>
      <c r="N6" s="150">
        <v>1335.2252162370751</v>
      </c>
      <c r="O6" s="147"/>
      <c r="P6" s="128">
        <f xml:space="preserve"> L6-N6</f>
        <v>126.06703630691436</v>
      </c>
    </row>
    <row r="7" spans="1:16" ht="12.5" x14ac:dyDescent="0.25">
      <c r="A7" s="67">
        <v>2</v>
      </c>
      <c r="B7" s="164" t="s">
        <v>59</v>
      </c>
      <c r="C7" s="66"/>
      <c r="D7" s="197">
        <v>384</v>
      </c>
      <c r="E7" s="63">
        <f>D7*$E$2</f>
        <v>1890.3476928</v>
      </c>
      <c r="F7" s="63"/>
      <c r="G7" s="61">
        <f>E7*$G$10</f>
        <v>209.8285939008</v>
      </c>
      <c r="H7" s="60">
        <f t="shared" ref="H7" si="2">IF(E7&lt;$L$2,$L$2-E7,0)</f>
        <v>0</v>
      </c>
      <c r="I7" s="61">
        <f>(E7*98.25%)*$I$10</f>
        <v>170.86852795219201</v>
      </c>
      <c r="J7" s="60">
        <f>(E7*98.25%)*$J$10</f>
        <v>9.2863330408800007</v>
      </c>
      <c r="K7" s="62" t="s">
        <v>61</v>
      </c>
      <c r="L7" s="63">
        <f t="shared" ref="L7" si="3">E7-G7+H7-I7-J7</f>
        <v>1500.364237906128</v>
      </c>
      <c r="M7" s="51"/>
      <c r="N7" s="150">
        <v>1409.6110221555748</v>
      </c>
      <c r="O7" s="147"/>
      <c r="P7" s="128">
        <f xml:space="preserve"> L7-N7</f>
        <v>90.753215750553181</v>
      </c>
    </row>
    <row r="8" spans="1:16" ht="12.5" x14ac:dyDescent="0.25">
      <c r="A8" s="329" t="s">
        <v>109</v>
      </c>
      <c r="B8" s="329"/>
      <c r="C8" s="329"/>
      <c r="D8" s="329"/>
      <c r="E8" s="329"/>
      <c r="F8" s="329"/>
      <c r="G8" s="329"/>
      <c r="H8" s="329"/>
      <c r="I8" s="329"/>
      <c r="J8" s="329"/>
      <c r="K8" s="329"/>
      <c r="L8" s="329"/>
      <c r="M8" s="180"/>
      <c r="N8" s="138"/>
      <c r="P8" s="172" t="s">
        <v>43</v>
      </c>
    </row>
    <row r="9" spans="1:16" ht="12.5" x14ac:dyDescent="0.25">
      <c r="A9" s="277" t="s">
        <v>26</v>
      </c>
      <c r="B9" s="53" t="s">
        <v>44</v>
      </c>
      <c r="C9" s="67"/>
      <c r="D9" s="67" t="s">
        <v>1</v>
      </c>
      <c r="E9" s="67" t="s">
        <v>3</v>
      </c>
      <c r="F9" s="67"/>
      <c r="G9" s="136" t="s">
        <v>5</v>
      </c>
      <c r="H9" s="67" t="s">
        <v>7</v>
      </c>
      <c r="I9" s="136" t="s">
        <v>6</v>
      </c>
      <c r="J9" s="67" t="s">
        <v>13</v>
      </c>
      <c r="K9" s="68" t="s">
        <v>14</v>
      </c>
      <c r="L9" s="67" t="s">
        <v>8</v>
      </c>
      <c r="M9" s="133"/>
      <c r="N9" s="138" t="s">
        <v>43</v>
      </c>
      <c r="P9" s="172" t="s">
        <v>43</v>
      </c>
    </row>
    <row r="10" spans="1:16" ht="20" x14ac:dyDescent="0.25">
      <c r="A10" s="277"/>
      <c r="B10" s="53" t="s">
        <v>45</v>
      </c>
      <c r="C10" s="67"/>
      <c r="D10" s="67" t="s">
        <v>2</v>
      </c>
      <c r="E10" s="67" t="s">
        <v>4</v>
      </c>
      <c r="F10" s="67"/>
      <c r="G10" s="70">
        <f>'Cat C '!$F$6</f>
        <v>0.111</v>
      </c>
      <c r="H10" s="67" t="s">
        <v>11</v>
      </c>
      <c r="I10" s="55">
        <f>'Cat C '!$H$6</f>
        <v>9.1999999999999998E-2</v>
      </c>
      <c r="J10" s="56">
        <f>'Cat C '!$I$6</f>
        <v>5.0000000000000001E-3</v>
      </c>
      <c r="K10" s="68" t="s">
        <v>12</v>
      </c>
      <c r="L10" s="67" t="s">
        <v>9</v>
      </c>
      <c r="M10" s="133"/>
      <c r="N10" s="138" t="s">
        <v>158</v>
      </c>
      <c r="P10" s="125" t="s">
        <v>157</v>
      </c>
    </row>
    <row r="11" spans="1:16" ht="12.5" x14ac:dyDescent="0.25">
      <c r="A11" s="67">
        <v>1</v>
      </c>
      <c r="B11" s="164" t="s">
        <v>59</v>
      </c>
      <c r="C11" s="66"/>
      <c r="D11" s="197">
        <v>466</v>
      </c>
      <c r="E11" s="63">
        <f>D11*$E$2</f>
        <v>2294.0156897000002</v>
      </c>
      <c r="F11" s="63"/>
      <c r="G11" s="61">
        <f>E11*$G$10</f>
        <v>254.63574155670003</v>
      </c>
      <c r="H11" s="60">
        <f t="shared" ref="H11" si="4">IF(E11&lt;$L$2,$L$2-E11,0)</f>
        <v>0</v>
      </c>
      <c r="I11" s="61">
        <f>(E11*98.25%)*$I$10</f>
        <v>207.35607819198304</v>
      </c>
      <c r="J11" s="60">
        <f>(E11*98.25%)*$J$10</f>
        <v>11.269352075651252</v>
      </c>
      <c r="K11" s="62" t="s">
        <v>61</v>
      </c>
      <c r="L11" s="63">
        <f t="shared" ref="L11" si="5">E11-G11+H11-I11-J11</f>
        <v>1820.7545178756659</v>
      </c>
      <c r="M11" s="51"/>
      <c r="N11" s="150">
        <v>1714.5928264214249</v>
      </c>
      <c r="O11" s="147"/>
      <c r="P11" s="128">
        <f t="shared" ref="P11:P20" si="6" xml:space="preserve"> L11-N11</f>
        <v>106.16169145424101</v>
      </c>
    </row>
    <row r="12" spans="1:16" ht="12.5" x14ac:dyDescent="0.25">
      <c r="A12" s="67">
        <v>2</v>
      </c>
      <c r="B12" s="164" t="s">
        <v>30</v>
      </c>
      <c r="C12" s="66"/>
      <c r="D12" s="197">
        <v>510</v>
      </c>
      <c r="E12" s="63">
        <f t="shared" ref="E12:E20" si="7">D12*$E$2</f>
        <v>2510.6180295000004</v>
      </c>
      <c r="F12" s="63"/>
      <c r="G12" s="61">
        <f t="shared" ref="G12:G20" si="8">E12*$G$10</f>
        <v>278.67860127450007</v>
      </c>
      <c r="H12" s="60">
        <f t="shared" ref="H12:H20" si="9">IF(E12&lt;$L$2,$L$2-E12,0)</f>
        <v>0</v>
      </c>
      <c r="I12" s="61">
        <f t="shared" ref="I12:I20" si="10">(E12*98.25%)*$I$10</f>
        <v>226.93476368650505</v>
      </c>
      <c r="J12" s="60">
        <f t="shared" ref="J12:J20" si="11">(E12*98.25%)*$J$10</f>
        <v>12.333411069918753</v>
      </c>
      <c r="K12" s="62" t="s">
        <v>61</v>
      </c>
      <c r="L12" s="63">
        <f t="shared" ref="L12:L20" si="12">E12-G12+H12-I12-J12</f>
        <v>1992.6712534690764</v>
      </c>
      <c r="M12" s="51"/>
      <c r="N12" s="150">
        <v>1878.2415994421249</v>
      </c>
      <c r="O12" s="147"/>
      <c r="P12" s="128">
        <f t="shared" si="6"/>
        <v>114.42965402695154</v>
      </c>
    </row>
    <row r="13" spans="1:16" ht="12.5" x14ac:dyDescent="0.25">
      <c r="A13" s="67">
        <v>3</v>
      </c>
      <c r="B13" s="164" t="s">
        <v>30</v>
      </c>
      <c r="C13" s="66"/>
      <c r="D13" s="197">
        <v>560</v>
      </c>
      <c r="E13" s="63">
        <f t="shared" si="7"/>
        <v>2756.7570520000004</v>
      </c>
      <c r="F13" s="63"/>
      <c r="G13" s="61">
        <f t="shared" si="8"/>
        <v>306.00003277200005</v>
      </c>
      <c r="H13" s="60">
        <f t="shared" si="9"/>
        <v>0</v>
      </c>
      <c r="I13" s="61">
        <f t="shared" si="10"/>
        <v>249.18326993028003</v>
      </c>
      <c r="J13" s="60">
        <f t="shared" si="11"/>
        <v>13.542569017950003</v>
      </c>
      <c r="K13" s="62" t="s">
        <v>61</v>
      </c>
      <c r="L13" s="63">
        <f t="shared" si="12"/>
        <v>2188.0311802797705</v>
      </c>
      <c r="M13" s="51"/>
      <c r="N13" s="150">
        <v>2064.2061142383754</v>
      </c>
      <c r="O13" s="147"/>
      <c r="P13" s="128">
        <f t="shared" si="6"/>
        <v>123.82506604139508</v>
      </c>
    </row>
    <row r="14" spans="1:16" ht="12.5" x14ac:dyDescent="0.25">
      <c r="A14" s="67">
        <v>4</v>
      </c>
      <c r="B14" s="164" t="s">
        <v>30</v>
      </c>
      <c r="C14" s="66"/>
      <c r="D14" s="197">
        <v>596</v>
      </c>
      <c r="E14" s="63">
        <f t="shared" si="7"/>
        <v>2933.9771482000001</v>
      </c>
      <c r="F14" s="63"/>
      <c r="G14" s="61">
        <f t="shared" si="8"/>
        <v>325.67146345020001</v>
      </c>
      <c r="H14" s="60">
        <f t="shared" si="9"/>
        <v>0</v>
      </c>
      <c r="I14" s="61">
        <f t="shared" si="10"/>
        <v>265.20219442579798</v>
      </c>
      <c r="J14" s="60">
        <f t="shared" si="11"/>
        <v>14.413162740532501</v>
      </c>
      <c r="K14" s="62" t="s">
        <v>61</v>
      </c>
      <c r="L14" s="63">
        <f t="shared" si="12"/>
        <v>2328.6903275834693</v>
      </c>
      <c r="M14" s="51"/>
      <c r="N14" s="150">
        <v>2198.1005648916748</v>
      </c>
      <c r="O14" s="147"/>
      <c r="P14" s="128">
        <f t="shared" si="6"/>
        <v>130.58976269179448</v>
      </c>
    </row>
    <row r="15" spans="1:16" ht="12.5" x14ac:dyDescent="0.25">
      <c r="A15" s="67">
        <v>5</v>
      </c>
      <c r="B15" s="164" t="s">
        <v>35</v>
      </c>
      <c r="C15" s="66"/>
      <c r="D15" s="197">
        <v>633</v>
      </c>
      <c r="E15" s="63">
        <f t="shared" si="7"/>
        <v>3116.1200248500004</v>
      </c>
      <c r="F15" s="63"/>
      <c r="G15" s="61">
        <f t="shared" si="8"/>
        <v>345.88932275835003</v>
      </c>
      <c r="H15" s="60">
        <f t="shared" si="9"/>
        <v>0</v>
      </c>
      <c r="I15" s="61">
        <f t="shared" si="10"/>
        <v>281.66608904619153</v>
      </c>
      <c r="J15" s="60">
        <f t="shared" si="11"/>
        <v>15.307939622075628</v>
      </c>
      <c r="K15" s="62" t="s">
        <v>61</v>
      </c>
      <c r="L15" s="63">
        <f t="shared" si="12"/>
        <v>2473.2566734233833</v>
      </c>
      <c r="M15" s="51"/>
      <c r="N15" s="150">
        <v>2335.7143058408997</v>
      </c>
      <c r="O15" s="147"/>
      <c r="P15" s="128">
        <f t="shared" si="6"/>
        <v>137.54236758248362</v>
      </c>
    </row>
    <row r="16" spans="1:16" ht="12.5" x14ac:dyDescent="0.25">
      <c r="A16" s="67">
        <v>6</v>
      </c>
      <c r="B16" s="164" t="s">
        <v>34</v>
      </c>
      <c r="C16" s="66"/>
      <c r="D16" s="197">
        <v>672</v>
      </c>
      <c r="E16" s="63">
        <f t="shared" si="7"/>
        <v>3308.1084624</v>
      </c>
      <c r="F16" s="63"/>
      <c r="G16" s="61">
        <f t="shared" si="8"/>
        <v>367.20003932640003</v>
      </c>
      <c r="H16" s="60">
        <f t="shared" si="9"/>
        <v>0</v>
      </c>
      <c r="I16" s="61">
        <f t="shared" si="10"/>
        <v>299.01992391633604</v>
      </c>
      <c r="J16" s="60">
        <f t="shared" si="11"/>
        <v>16.251082821540002</v>
      </c>
      <c r="K16" s="62" t="s">
        <v>61</v>
      </c>
      <c r="L16" s="63">
        <f t="shared" si="12"/>
        <v>2625.6374163357236</v>
      </c>
      <c r="M16" s="51"/>
      <c r="N16" s="150">
        <v>2480.766627381975</v>
      </c>
      <c r="O16" s="147"/>
      <c r="P16" s="128">
        <f t="shared" si="6"/>
        <v>144.87078895374862</v>
      </c>
    </row>
    <row r="17" spans="1:16" ht="12.5" x14ac:dyDescent="0.25">
      <c r="A17" s="67">
        <v>7</v>
      </c>
      <c r="B17" s="164" t="s">
        <v>34</v>
      </c>
      <c r="C17" s="66"/>
      <c r="D17" s="197">
        <v>710</v>
      </c>
      <c r="E17" s="63">
        <f t="shared" si="7"/>
        <v>3495.1741195000004</v>
      </c>
      <c r="F17" s="63"/>
      <c r="G17" s="61">
        <f t="shared" si="8"/>
        <v>387.96432726450007</v>
      </c>
      <c r="H17" s="60">
        <f t="shared" si="9"/>
        <v>0</v>
      </c>
      <c r="I17" s="61">
        <f t="shared" si="10"/>
        <v>315.92878866160504</v>
      </c>
      <c r="J17" s="60">
        <f t="shared" si="11"/>
        <v>17.170042862043754</v>
      </c>
      <c r="K17" s="62" t="s">
        <v>61</v>
      </c>
      <c r="L17" s="63">
        <f t="shared" si="12"/>
        <v>2774.1109607118519</v>
      </c>
      <c r="M17" s="51"/>
      <c r="N17" s="150">
        <v>2622.0996586271249</v>
      </c>
      <c r="O17" s="147"/>
      <c r="P17" s="128">
        <f t="shared" si="6"/>
        <v>152.01130208472705</v>
      </c>
    </row>
    <row r="18" spans="1:16" ht="12.5" x14ac:dyDescent="0.25">
      <c r="A18" s="67">
        <v>8</v>
      </c>
      <c r="B18" s="164" t="s">
        <v>34</v>
      </c>
      <c r="C18" s="66"/>
      <c r="D18" s="197">
        <v>748</v>
      </c>
      <c r="E18" s="63">
        <f t="shared" si="7"/>
        <v>3682.2397766000004</v>
      </c>
      <c r="F18" s="63"/>
      <c r="G18" s="61">
        <f t="shared" si="8"/>
        <v>408.72861520260005</v>
      </c>
      <c r="H18" s="60">
        <f t="shared" si="9"/>
        <v>0</v>
      </c>
      <c r="I18" s="61">
        <f t="shared" si="10"/>
        <v>332.83765340687404</v>
      </c>
      <c r="J18" s="60">
        <f t="shared" si="11"/>
        <v>18.089002902547502</v>
      </c>
      <c r="K18" s="62" t="s">
        <v>61</v>
      </c>
      <c r="L18" s="63">
        <f t="shared" si="12"/>
        <v>2922.5845050879789</v>
      </c>
      <c r="M18" s="51"/>
      <c r="N18" s="150">
        <v>2763.4326898722748</v>
      </c>
      <c r="O18" s="147"/>
      <c r="P18" s="128">
        <f t="shared" si="6"/>
        <v>159.15181521570412</v>
      </c>
    </row>
    <row r="19" spans="1:16" ht="12.5" x14ac:dyDescent="0.25">
      <c r="A19" s="67">
        <v>9</v>
      </c>
      <c r="B19" s="164" t="s">
        <v>34</v>
      </c>
      <c r="C19" s="66"/>
      <c r="D19" s="197">
        <v>797</v>
      </c>
      <c r="E19" s="63">
        <f t="shared" si="7"/>
        <v>3923.4560186500003</v>
      </c>
      <c r="F19" s="63"/>
      <c r="G19" s="61">
        <f t="shared" si="8"/>
        <v>435.50361807015003</v>
      </c>
      <c r="H19" s="60">
        <f t="shared" si="9"/>
        <v>0</v>
      </c>
      <c r="I19" s="61">
        <f t="shared" si="10"/>
        <v>354.64118952577354</v>
      </c>
      <c r="J19" s="60">
        <f t="shared" si="11"/>
        <v>19.273977691618128</v>
      </c>
      <c r="K19" s="62" t="s">
        <v>61</v>
      </c>
      <c r="L19" s="63">
        <f t="shared" si="12"/>
        <v>3114.0372333624587</v>
      </c>
      <c r="M19" s="51"/>
      <c r="N19" s="150">
        <v>2945.6779143725998</v>
      </c>
      <c r="O19" s="147"/>
      <c r="P19" s="128">
        <f t="shared" si="6"/>
        <v>168.35931898985882</v>
      </c>
    </row>
    <row r="20" spans="1:16" ht="12.5" x14ac:dyDescent="0.25">
      <c r="A20" s="168">
        <v>10</v>
      </c>
      <c r="B20" s="169" t="s">
        <v>43</v>
      </c>
      <c r="C20" s="117"/>
      <c r="D20" s="197">
        <v>826</v>
      </c>
      <c r="E20" s="59">
        <f t="shared" si="7"/>
        <v>4066.2166517000001</v>
      </c>
      <c r="F20" s="59"/>
      <c r="G20" s="153">
        <f t="shared" si="8"/>
        <v>451.35004833869999</v>
      </c>
      <c r="H20" s="114">
        <f t="shared" si="9"/>
        <v>0</v>
      </c>
      <c r="I20" s="153">
        <f t="shared" si="10"/>
        <v>367.545323147163</v>
      </c>
      <c r="J20" s="114">
        <f t="shared" si="11"/>
        <v>19.975289301476252</v>
      </c>
      <c r="K20" s="154" t="s">
        <v>61</v>
      </c>
      <c r="L20" s="59">
        <f t="shared" si="12"/>
        <v>3227.3459909126609</v>
      </c>
      <c r="M20" s="51"/>
      <c r="N20" s="173">
        <v>3053.5373329544245</v>
      </c>
      <c r="O20" s="147"/>
      <c r="P20" s="128">
        <f t="shared" si="6"/>
        <v>173.80865795823638</v>
      </c>
    </row>
    <row r="21" spans="1:16" ht="12.5" x14ac:dyDescent="0.25">
      <c r="A21" s="329" t="s">
        <v>110</v>
      </c>
      <c r="B21" s="329"/>
      <c r="C21" s="329"/>
      <c r="D21" s="329"/>
      <c r="E21" s="329"/>
      <c r="F21" s="329"/>
      <c r="G21" s="329"/>
      <c r="H21" s="329"/>
      <c r="I21" s="329"/>
      <c r="J21" s="329"/>
      <c r="K21" s="329"/>
      <c r="L21" s="329"/>
      <c r="M21" s="180"/>
      <c r="P21" s="172" t="s">
        <v>43</v>
      </c>
    </row>
    <row r="22" spans="1:16" ht="12.5" x14ac:dyDescent="0.25">
      <c r="A22" s="277" t="s">
        <v>26</v>
      </c>
      <c r="B22" s="53" t="s">
        <v>44</v>
      </c>
      <c r="C22" s="67"/>
      <c r="D22" s="67" t="s">
        <v>1</v>
      </c>
      <c r="E22" s="67" t="s">
        <v>3</v>
      </c>
      <c r="F22" s="67"/>
      <c r="G22" s="136" t="s">
        <v>5</v>
      </c>
      <c r="H22" s="67" t="s">
        <v>7</v>
      </c>
      <c r="I22" s="136" t="s">
        <v>6</v>
      </c>
      <c r="J22" s="67" t="s">
        <v>13</v>
      </c>
      <c r="K22" s="68" t="s">
        <v>14</v>
      </c>
      <c r="L22" s="67" t="s">
        <v>8</v>
      </c>
      <c r="M22" s="133"/>
      <c r="N22" s="123" t="s">
        <v>43</v>
      </c>
      <c r="P22" s="172" t="s">
        <v>43</v>
      </c>
    </row>
    <row r="23" spans="1:16" ht="20" x14ac:dyDescent="0.25">
      <c r="A23" s="277"/>
      <c r="B23" s="53" t="s">
        <v>45</v>
      </c>
      <c r="C23" s="67"/>
      <c r="D23" s="67" t="s">
        <v>2</v>
      </c>
      <c r="E23" s="67" t="s">
        <v>4</v>
      </c>
      <c r="F23" s="67"/>
      <c r="G23" s="70">
        <f>'Cat C '!$F$6</f>
        <v>0.111</v>
      </c>
      <c r="H23" s="67" t="s">
        <v>11</v>
      </c>
      <c r="I23" s="55">
        <f>'Cat C '!$H$6</f>
        <v>9.1999999999999998E-2</v>
      </c>
      <c r="J23" s="56">
        <f>'Cat C '!$I$6</f>
        <v>5.0000000000000001E-3</v>
      </c>
      <c r="K23" s="68" t="s">
        <v>12</v>
      </c>
      <c r="L23" s="67" t="s">
        <v>9</v>
      </c>
      <c r="M23" s="133"/>
      <c r="N23" s="174" t="s">
        <v>158</v>
      </c>
      <c r="P23" s="125" t="s">
        <v>157</v>
      </c>
    </row>
    <row r="24" spans="1:16" ht="12.5" x14ac:dyDescent="0.25">
      <c r="A24" s="67">
        <v>1</v>
      </c>
      <c r="B24" s="164" t="s">
        <v>30</v>
      </c>
      <c r="C24" s="67"/>
      <c r="D24" s="197">
        <v>672</v>
      </c>
      <c r="E24" s="63">
        <f t="shared" ref="E24:E34" si="13">D24*$E$2</f>
        <v>3308.1084624</v>
      </c>
      <c r="F24" s="63"/>
      <c r="G24" s="61">
        <f t="shared" ref="G24:G34" si="14">E24*$G$10</f>
        <v>367.20003932640003</v>
      </c>
      <c r="H24" s="60">
        <f t="shared" ref="H24:H34" si="15">IF(E24&lt;$L$2,$L$2-E24,0)</f>
        <v>0</v>
      </c>
      <c r="I24" s="61">
        <f t="shared" ref="I24:I34" si="16">(E24*98.25%)*$I$10</f>
        <v>299.01992391633604</v>
      </c>
      <c r="J24" s="60">
        <f t="shared" ref="J24:J34" si="17">(E24*98.25%)*$J$10</f>
        <v>16.251082821540002</v>
      </c>
      <c r="K24" s="62" t="s">
        <v>61</v>
      </c>
      <c r="L24" s="63">
        <f t="shared" ref="L24:L34" si="18">E24-G24+H24-I24-J24</f>
        <v>2625.6374163357236</v>
      </c>
      <c r="M24" s="51"/>
      <c r="N24" s="150">
        <v>2480.766627381975</v>
      </c>
      <c r="O24" s="147"/>
      <c r="P24" s="128">
        <f t="shared" ref="P24:P37" si="19" xml:space="preserve"> L24-N24</f>
        <v>144.87078895374862</v>
      </c>
    </row>
    <row r="25" spans="1:16" ht="12.5" x14ac:dyDescent="0.25">
      <c r="A25" s="67">
        <v>2</v>
      </c>
      <c r="B25" s="164" t="s">
        <v>30</v>
      </c>
      <c r="C25" s="67"/>
      <c r="D25" s="197">
        <v>710</v>
      </c>
      <c r="E25" s="63">
        <f t="shared" si="13"/>
        <v>3495.1741195000004</v>
      </c>
      <c r="F25" s="63"/>
      <c r="G25" s="61">
        <f t="shared" si="14"/>
        <v>387.96432726450007</v>
      </c>
      <c r="H25" s="60">
        <f t="shared" si="15"/>
        <v>0</v>
      </c>
      <c r="I25" s="61">
        <f t="shared" si="16"/>
        <v>315.92878866160504</v>
      </c>
      <c r="J25" s="60">
        <f t="shared" si="17"/>
        <v>17.170042862043754</v>
      </c>
      <c r="K25" s="62" t="s">
        <v>61</v>
      </c>
      <c r="L25" s="63">
        <f t="shared" si="18"/>
        <v>2774.1109607118519</v>
      </c>
      <c r="M25" s="51"/>
      <c r="N25" s="150">
        <v>2622.0996586271249</v>
      </c>
      <c r="O25" s="147"/>
      <c r="P25" s="128">
        <f t="shared" si="19"/>
        <v>152.01130208472705</v>
      </c>
    </row>
    <row r="26" spans="1:16" ht="12.5" x14ac:dyDescent="0.25">
      <c r="A26" s="67">
        <v>3</v>
      </c>
      <c r="B26" s="164" t="s">
        <v>30</v>
      </c>
      <c r="C26" s="67"/>
      <c r="D26" s="197">
        <v>748</v>
      </c>
      <c r="E26" s="63">
        <f t="shared" si="13"/>
        <v>3682.2397766000004</v>
      </c>
      <c r="F26" s="63"/>
      <c r="G26" s="61">
        <f t="shared" si="14"/>
        <v>408.72861520260005</v>
      </c>
      <c r="H26" s="60">
        <f t="shared" si="15"/>
        <v>0</v>
      </c>
      <c r="I26" s="61">
        <f t="shared" si="16"/>
        <v>332.83765340687404</v>
      </c>
      <c r="J26" s="60">
        <f t="shared" si="17"/>
        <v>18.089002902547502</v>
      </c>
      <c r="K26" s="62" t="s">
        <v>61</v>
      </c>
      <c r="L26" s="63">
        <f t="shared" si="18"/>
        <v>2922.5845050879789</v>
      </c>
      <c r="M26" s="51"/>
      <c r="N26" s="150">
        <v>2763.4326898722748</v>
      </c>
      <c r="O26" s="147"/>
      <c r="P26" s="128">
        <f t="shared" si="19"/>
        <v>159.15181521570412</v>
      </c>
    </row>
    <row r="27" spans="1:16" ht="12.5" x14ac:dyDescent="0.25">
      <c r="A27" s="67">
        <v>4</v>
      </c>
      <c r="B27" s="164" t="s">
        <v>30</v>
      </c>
      <c r="C27" s="67"/>
      <c r="D27" s="197">
        <v>797</v>
      </c>
      <c r="E27" s="63">
        <f t="shared" si="13"/>
        <v>3923.4560186500003</v>
      </c>
      <c r="F27" s="63"/>
      <c r="G27" s="61">
        <f t="shared" si="14"/>
        <v>435.50361807015003</v>
      </c>
      <c r="H27" s="60">
        <f t="shared" si="15"/>
        <v>0</v>
      </c>
      <c r="I27" s="61">
        <f t="shared" si="16"/>
        <v>354.64118952577354</v>
      </c>
      <c r="J27" s="60">
        <f t="shared" si="17"/>
        <v>19.273977691618128</v>
      </c>
      <c r="K27" s="62" t="s">
        <v>61</v>
      </c>
      <c r="L27" s="63">
        <f t="shared" si="18"/>
        <v>3114.0372333624587</v>
      </c>
      <c r="M27" s="51"/>
      <c r="N27" s="150">
        <v>2945.6779143725998</v>
      </c>
      <c r="O27" s="147"/>
      <c r="P27" s="128">
        <f t="shared" si="19"/>
        <v>168.35931898985882</v>
      </c>
    </row>
    <row r="28" spans="1:16" ht="12.5" x14ac:dyDescent="0.25">
      <c r="A28" s="67">
        <v>5</v>
      </c>
      <c r="B28" s="164" t="s">
        <v>30</v>
      </c>
      <c r="C28" s="67"/>
      <c r="D28" s="197">
        <v>835</v>
      </c>
      <c r="E28" s="63">
        <f t="shared" si="13"/>
        <v>4110.5216757500002</v>
      </c>
      <c r="F28" s="63"/>
      <c r="G28" s="61">
        <f t="shared" si="14"/>
        <v>456.26790600825001</v>
      </c>
      <c r="H28" s="60">
        <f t="shared" si="15"/>
        <v>0</v>
      </c>
      <c r="I28" s="61">
        <f t="shared" si="16"/>
        <v>371.55005427104254</v>
      </c>
      <c r="J28" s="60">
        <f t="shared" si="17"/>
        <v>20.192937732121877</v>
      </c>
      <c r="K28" s="62" t="s">
        <v>61</v>
      </c>
      <c r="L28" s="63">
        <f t="shared" si="18"/>
        <v>3262.5107777385861</v>
      </c>
      <c r="M28" s="51"/>
      <c r="N28" s="150">
        <v>3087.0109456177493</v>
      </c>
      <c r="O28" s="147"/>
      <c r="P28" s="128">
        <f t="shared" si="19"/>
        <v>175.4998321208368</v>
      </c>
    </row>
    <row r="29" spans="1:16" ht="12.5" x14ac:dyDescent="0.25">
      <c r="A29" s="222">
        <v>6</v>
      </c>
      <c r="B29" s="327" t="s">
        <v>34</v>
      </c>
      <c r="C29" s="67"/>
      <c r="D29" s="197">
        <v>895</v>
      </c>
      <c r="E29" s="63">
        <f t="shared" si="13"/>
        <v>4405.88850275</v>
      </c>
      <c r="F29" s="63"/>
      <c r="G29" s="61">
        <f t="shared" si="14"/>
        <v>489.05362380525003</v>
      </c>
      <c r="H29" s="60">
        <f t="shared" si="15"/>
        <v>0</v>
      </c>
      <c r="I29" s="61">
        <f t="shared" si="16"/>
        <v>398.24826176357249</v>
      </c>
      <c r="J29" s="60">
        <f t="shared" si="17"/>
        <v>21.643927269759374</v>
      </c>
      <c r="K29" s="62" t="s">
        <v>61</v>
      </c>
      <c r="L29" s="63">
        <f t="shared" si="18"/>
        <v>3496.9426899114183</v>
      </c>
      <c r="M29" s="51"/>
      <c r="N29" s="150">
        <v>3310.16836337325</v>
      </c>
      <c r="O29" s="147"/>
      <c r="P29" s="128">
        <f t="shared" si="19"/>
        <v>186.77432653816822</v>
      </c>
    </row>
    <row r="30" spans="1:16" ht="12.5" x14ac:dyDescent="0.25">
      <c r="A30" s="222"/>
      <c r="B30" s="327"/>
      <c r="C30" s="67"/>
      <c r="D30" s="197">
        <v>930</v>
      </c>
      <c r="E30" s="63">
        <f t="shared" si="13"/>
        <v>4578.1858185000001</v>
      </c>
      <c r="F30" s="63"/>
      <c r="G30" s="61">
        <f t="shared" si="14"/>
        <v>508.17862585350002</v>
      </c>
      <c r="H30" s="60">
        <f t="shared" si="15"/>
        <v>0</v>
      </c>
      <c r="I30" s="61">
        <f t="shared" si="16"/>
        <v>413.82221613421501</v>
      </c>
      <c r="J30" s="60">
        <f t="shared" si="17"/>
        <v>22.49033783338125</v>
      </c>
      <c r="K30" s="62" t="s">
        <v>61</v>
      </c>
      <c r="L30" s="63">
        <f t="shared" si="18"/>
        <v>3633.6946386789041</v>
      </c>
      <c r="M30" s="51"/>
      <c r="N30" s="150">
        <v>3440.3435237306244</v>
      </c>
      <c r="O30" s="147"/>
      <c r="P30" s="128">
        <f t="shared" si="19"/>
        <v>193.3511149482797</v>
      </c>
    </row>
    <row r="31" spans="1:16" ht="12.5" x14ac:dyDescent="0.25">
      <c r="A31" s="222"/>
      <c r="B31" s="327"/>
      <c r="C31" s="67"/>
      <c r="D31" s="197">
        <v>977</v>
      </c>
      <c r="E31" s="63">
        <f t="shared" si="13"/>
        <v>4809.5564996500007</v>
      </c>
      <c r="F31" s="63"/>
      <c r="G31" s="61">
        <f t="shared" si="14"/>
        <v>533.86077146115008</v>
      </c>
      <c r="H31" s="60">
        <f t="shared" si="15"/>
        <v>0</v>
      </c>
      <c r="I31" s="61">
        <f t="shared" si="16"/>
        <v>434.73581200336355</v>
      </c>
      <c r="J31" s="60">
        <f t="shared" si="17"/>
        <v>23.62694630453063</v>
      </c>
      <c r="K31" s="62" t="s">
        <v>61</v>
      </c>
      <c r="L31" s="63">
        <f t="shared" si="18"/>
        <v>3817.3329698809566</v>
      </c>
      <c r="M31" s="51"/>
      <c r="N31" s="150">
        <v>3615.1501676390999</v>
      </c>
      <c r="O31" s="147"/>
      <c r="P31" s="128">
        <f t="shared" si="19"/>
        <v>202.18280224185673</v>
      </c>
    </row>
    <row r="32" spans="1:16" ht="12.5" x14ac:dyDescent="0.25">
      <c r="A32" s="222">
        <v>7</v>
      </c>
      <c r="B32" s="327" t="s">
        <v>33</v>
      </c>
      <c r="C32" s="67"/>
      <c r="D32" s="197">
        <v>977</v>
      </c>
      <c r="E32" s="63">
        <f t="shared" si="13"/>
        <v>4809.5564996500007</v>
      </c>
      <c r="F32" s="63"/>
      <c r="G32" s="61">
        <f t="shared" si="14"/>
        <v>533.86077146115008</v>
      </c>
      <c r="H32" s="60">
        <f t="shared" si="15"/>
        <v>0</v>
      </c>
      <c r="I32" s="61">
        <f t="shared" si="16"/>
        <v>434.73581200336355</v>
      </c>
      <c r="J32" s="60">
        <f t="shared" si="17"/>
        <v>23.62694630453063</v>
      </c>
      <c r="K32" s="62" t="s">
        <v>61</v>
      </c>
      <c r="L32" s="63">
        <f t="shared" si="18"/>
        <v>3817.3329698809566</v>
      </c>
      <c r="M32" s="51"/>
      <c r="N32" s="150">
        <v>3615.1501676390999</v>
      </c>
      <c r="O32" s="147"/>
      <c r="P32" s="128">
        <f t="shared" si="19"/>
        <v>202.18280224185673</v>
      </c>
    </row>
    <row r="33" spans="1:16" ht="12.5" x14ac:dyDescent="0.25">
      <c r="A33" s="222"/>
      <c r="B33" s="327"/>
      <c r="C33" s="67"/>
      <c r="D33" s="197">
        <v>1017</v>
      </c>
      <c r="E33" s="63">
        <f t="shared" si="13"/>
        <v>5006.4677176499999</v>
      </c>
      <c r="F33" s="63"/>
      <c r="G33" s="61">
        <f t="shared" si="14"/>
        <v>555.71791665914998</v>
      </c>
      <c r="H33" s="60">
        <f t="shared" si="15"/>
        <v>0</v>
      </c>
      <c r="I33" s="61">
        <f t="shared" si="16"/>
        <v>452.53461699838351</v>
      </c>
      <c r="J33" s="60">
        <f t="shared" si="17"/>
        <v>24.594272662955628</v>
      </c>
      <c r="K33" s="62" t="s">
        <v>61</v>
      </c>
      <c r="L33" s="63">
        <f t="shared" si="18"/>
        <v>3973.6209113295113</v>
      </c>
      <c r="M33" s="51"/>
      <c r="N33" s="150">
        <v>3763.9217794760993</v>
      </c>
      <c r="O33" s="147"/>
      <c r="P33" s="128">
        <f t="shared" si="19"/>
        <v>209.69913185341193</v>
      </c>
    </row>
    <row r="34" spans="1:16" ht="12.5" x14ac:dyDescent="0.25">
      <c r="A34" s="222"/>
      <c r="B34" s="327"/>
      <c r="C34" s="67"/>
      <c r="D34" s="197">
        <v>1072</v>
      </c>
      <c r="E34" s="63">
        <f t="shared" si="13"/>
        <v>5277.2206424000005</v>
      </c>
      <c r="F34" s="63"/>
      <c r="G34" s="61">
        <f t="shared" si="14"/>
        <v>585.77149130640009</v>
      </c>
      <c r="H34" s="60">
        <f t="shared" si="15"/>
        <v>0</v>
      </c>
      <c r="I34" s="61">
        <f t="shared" si="16"/>
        <v>477.00797386653602</v>
      </c>
      <c r="J34" s="60">
        <f t="shared" si="17"/>
        <v>25.924346405790004</v>
      </c>
      <c r="K34" s="62" t="s">
        <v>61</v>
      </c>
      <c r="L34" s="63">
        <f t="shared" si="18"/>
        <v>4188.5168308212742</v>
      </c>
      <c r="M34" s="51"/>
      <c r="N34" s="150">
        <v>3968.4827457519741</v>
      </c>
      <c r="O34" s="147"/>
      <c r="P34" s="128">
        <f t="shared" si="19"/>
        <v>220.03408506930009</v>
      </c>
    </row>
    <row r="35" spans="1:16" ht="12.5" x14ac:dyDescent="0.25">
      <c r="A35" s="222">
        <v>8</v>
      </c>
      <c r="B35" s="330" t="s">
        <v>43</v>
      </c>
      <c r="C35" s="67"/>
      <c r="D35" s="198">
        <v>1072</v>
      </c>
      <c r="E35" s="63">
        <f t="shared" ref="E35:E37" si="20">D35*$E$2</f>
        <v>5277.2206424000005</v>
      </c>
      <c r="F35" s="63"/>
      <c r="G35" s="61">
        <f t="shared" ref="G35:G37" si="21">E35*$G$10</f>
        <v>585.77149130640009</v>
      </c>
      <c r="H35" s="60">
        <f t="shared" ref="H35:H37" si="22">IF(E35&lt;$L$2,$L$2-E35,0)</f>
        <v>0</v>
      </c>
      <c r="I35" s="61">
        <f t="shared" ref="I35:I37" si="23">(E35*98.25%)*$I$10</f>
        <v>477.00797386653602</v>
      </c>
      <c r="J35" s="60">
        <f t="shared" ref="J35:J37" si="24">(E35*98.25%)*$J$10</f>
        <v>25.924346405790004</v>
      </c>
      <c r="K35" s="62" t="s">
        <v>61</v>
      </c>
      <c r="L35" s="63">
        <f t="shared" ref="L35:L37" si="25">E35-G35+H35-I35-J35</f>
        <v>4188.5168308212742</v>
      </c>
      <c r="M35" s="51"/>
      <c r="N35" s="150">
        <v>3968.4827457519741</v>
      </c>
      <c r="O35" s="147"/>
      <c r="P35" s="128">
        <f t="shared" si="19"/>
        <v>220.03408506930009</v>
      </c>
    </row>
    <row r="36" spans="1:16" ht="12.5" x14ac:dyDescent="0.25">
      <c r="A36" s="222"/>
      <c r="B36" s="330"/>
      <c r="C36" s="67"/>
      <c r="D36" s="198">
        <v>1100</v>
      </c>
      <c r="E36" s="63">
        <f t="shared" si="20"/>
        <v>5415.0584950000002</v>
      </c>
      <c r="F36" s="63"/>
      <c r="G36" s="61">
        <f t="shared" si="21"/>
        <v>601.07149294500005</v>
      </c>
      <c r="H36" s="60">
        <f t="shared" si="22"/>
        <v>0</v>
      </c>
      <c r="I36" s="61">
        <f t="shared" si="23"/>
        <v>489.46713736305003</v>
      </c>
      <c r="J36" s="60">
        <f t="shared" si="24"/>
        <v>26.601474856687503</v>
      </c>
      <c r="K36" s="62" t="s">
        <v>61</v>
      </c>
      <c r="L36" s="63">
        <f t="shared" si="25"/>
        <v>4297.918389835263</v>
      </c>
      <c r="M36" s="51"/>
      <c r="N36" s="150">
        <v>4072.6228740378747</v>
      </c>
      <c r="O36" s="147"/>
      <c r="P36" s="128">
        <f t="shared" si="19"/>
        <v>225.29551579738836</v>
      </c>
    </row>
    <row r="37" spans="1:16" ht="12.5" x14ac:dyDescent="0.25">
      <c r="A37" s="222"/>
      <c r="B37" s="330"/>
      <c r="C37" s="67"/>
      <c r="D37" s="198">
        <v>1129</v>
      </c>
      <c r="E37" s="63">
        <f t="shared" si="20"/>
        <v>5557.8191280500005</v>
      </c>
      <c r="F37" s="63"/>
      <c r="G37" s="61">
        <f t="shared" si="21"/>
        <v>616.91792321355001</v>
      </c>
      <c r="H37" s="60">
        <f t="shared" si="22"/>
        <v>0</v>
      </c>
      <c r="I37" s="61">
        <f t="shared" si="23"/>
        <v>502.37127098443949</v>
      </c>
      <c r="J37" s="60">
        <f t="shared" si="24"/>
        <v>27.302786466545626</v>
      </c>
      <c r="K37" s="62" t="s">
        <v>61</v>
      </c>
      <c r="L37" s="63">
        <f t="shared" si="25"/>
        <v>4411.2271473854653</v>
      </c>
      <c r="M37" s="51"/>
      <c r="N37" s="173">
        <v>4180.4822926196994</v>
      </c>
      <c r="O37" s="147"/>
      <c r="P37" s="170">
        <f t="shared" si="19"/>
        <v>230.74485476576592</v>
      </c>
    </row>
    <row r="38" spans="1:16" ht="12.5" x14ac:dyDescent="0.25">
      <c r="A38" s="329" t="s">
        <v>111</v>
      </c>
      <c r="B38" s="329"/>
      <c r="C38" s="329"/>
      <c r="D38" s="329"/>
      <c r="E38" s="329"/>
      <c r="F38" s="329"/>
      <c r="G38" s="329"/>
      <c r="H38" s="329"/>
      <c r="I38" s="329"/>
      <c r="J38" s="329"/>
      <c r="K38" s="329"/>
      <c r="L38" s="329"/>
      <c r="M38" s="180"/>
      <c r="P38" s="172" t="s">
        <v>43</v>
      </c>
    </row>
    <row r="39" spans="1:16" ht="12.5" x14ac:dyDescent="0.25">
      <c r="A39" s="277" t="s">
        <v>26</v>
      </c>
      <c r="B39" s="53" t="s">
        <v>44</v>
      </c>
      <c r="C39" s="67"/>
      <c r="D39" s="67" t="s">
        <v>1</v>
      </c>
      <c r="E39" s="67" t="s">
        <v>3</v>
      </c>
      <c r="F39" s="67"/>
      <c r="G39" s="136" t="s">
        <v>5</v>
      </c>
      <c r="H39" s="67" t="s">
        <v>7</v>
      </c>
      <c r="I39" s="136" t="s">
        <v>6</v>
      </c>
      <c r="J39" s="67" t="s">
        <v>13</v>
      </c>
      <c r="K39" s="68" t="s">
        <v>14</v>
      </c>
      <c r="L39" s="67" t="s">
        <v>8</v>
      </c>
      <c r="M39" s="133"/>
      <c r="N39" s="123" t="s">
        <v>43</v>
      </c>
      <c r="P39" s="172" t="s">
        <v>43</v>
      </c>
    </row>
    <row r="40" spans="1:16" ht="20" x14ac:dyDescent="0.25">
      <c r="A40" s="277"/>
      <c r="B40" s="53" t="s">
        <v>45</v>
      </c>
      <c r="C40" s="67"/>
      <c r="D40" s="67" t="s">
        <v>2</v>
      </c>
      <c r="E40" s="67" t="s">
        <v>4</v>
      </c>
      <c r="F40" s="67"/>
      <c r="G40" s="70">
        <f>'Cat C '!$F$6</f>
        <v>0.111</v>
      </c>
      <c r="H40" s="67" t="s">
        <v>11</v>
      </c>
      <c r="I40" s="55">
        <f>'Cat C '!$H$6</f>
        <v>9.1999999999999998E-2</v>
      </c>
      <c r="J40" s="56">
        <f>'Cat C '!$I$6</f>
        <v>5.0000000000000001E-3</v>
      </c>
      <c r="K40" s="68" t="s">
        <v>12</v>
      </c>
      <c r="L40" s="67" t="s">
        <v>9</v>
      </c>
      <c r="M40" s="133"/>
      <c r="N40" s="174" t="s">
        <v>158</v>
      </c>
      <c r="P40" s="171" t="s">
        <v>157</v>
      </c>
    </row>
    <row r="41" spans="1:16" ht="12.5" x14ac:dyDescent="0.25">
      <c r="A41" s="67">
        <v>1</v>
      </c>
      <c r="B41" s="164" t="s">
        <v>34</v>
      </c>
      <c r="C41" s="67"/>
      <c r="D41" s="197">
        <v>835</v>
      </c>
      <c r="E41" s="63">
        <f t="shared" ref="E41" si="26">D41*$E$2</f>
        <v>4110.5216757500002</v>
      </c>
      <c r="F41" s="63"/>
      <c r="G41" s="61">
        <f t="shared" ref="G41" si="27">E41*$G$10</f>
        <v>456.26790600825001</v>
      </c>
      <c r="H41" s="60">
        <f t="shared" ref="H41" si="28">IF(E41&lt;$L$2,$L$2-E41,0)</f>
        <v>0</v>
      </c>
      <c r="I41" s="61">
        <f t="shared" ref="I41" si="29">(E41*98.25%)*$I$10</f>
        <v>371.55005427104254</v>
      </c>
      <c r="J41" s="60">
        <f t="shared" ref="J41" si="30">(E41*98.25%)*$J$10</f>
        <v>20.192937732121877</v>
      </c>
      <c r="K41" s="62" t="s">
        <v>61</v>
      </c>
      <c r="L41" s="63">
        <f t="shared" ref="L41" si="31">E41-G41+H41-I41-J41</f>
        <v>3262.5107777385861</v>
      </c>
      <c r="M41" s="51"/>
      <c r="N41" s="150">
        <v>3161.3967515362497</v>
      </c>
      <c r="O41" s="147"/>
      <c r="P41" s="128">
        <f t="shared" ref="P41:P56" si="32" xml:space="preserve"> L41-N41</f>
        <v>101.11402620233639</v>
      </c>
    </row>
    <row r="42" spans="1:16" ht="12.5" x14ac:dyDescent="0.25">
      <c r="A42" s="222">
        <v>2</v>
      </c>
      <c r="B42" s="327" t="s">
        <v>34</v>
      </c>
      <c r="C42" s="67"/>
      <c r="D42" s="197">
        <v>895</v>
      </c>
      <c r="E42" s="63">
        <f t="shared" ref="E42:E44" si="33">D42*$E$2</f>
        <v>4405.88850275</v>
      </c>
      <c r="F42" s="63"/>
      <c r="G42" s="61">
        <f t="shared" ref="G42:G44" si="34">E42*$G$10</f>
        <v>489.05362380525003</v>
      </c>
      <c r="H42" s="60">
        <f t="shared" ref="H42:H44" si="35">IF(E42&lt;$L$2,$L$2-E42,0)</f>
        <v>0</v>
      </c>
      <c r="I42" s="61">
        <f t="shared" ref="I42:I44" si="36">(E42*98.25%)*$I$10</f>
        <v>398.24826176357249</v>
      </c>
      <c r="J42" s="60">
        <f t="shared" ref="J42:J44" si="37">(E42*98.25%)*$J$10</f>
        <v>21.643927269759374</v>
      </c>
      <c r="K42" s="62" t="s">
        <v>61</v>
      </c>
      <c r="L42" s="63">
        <f t="shared" ref="L42:L44" si="38">E42-G42+H42-I42-J42</f>
        <v>3496.9426899114183</v>
      </c>
      <c r="M42" s="51"/>
      <c r="N42" s="150">
        <v>3310.16836337325</v>
      </c>
      <c r="O42" s="147"/>
      <c r="P42" s="128">
        <f t="shared" si="32"/>
        <v>186.77432653816822</v>
      </c>
    </row>
    <row r="43" spans="1:16" ht="12.5" x14ac:dyDescent="0.25">
      <c r="A43" s="222"/>
      <c r="B43" s="327"/>
      <c r="C43" s="67"/>
      <c r="D43" s="197">
        <v>930</v>
      </c>
      <c r="E43" s="63">
        <f t="shared" si="33"/>
        <v>4578.1858185000001</v>
      </c>
      <c r="F43" s="63"/>
      <c r="G43" s="61">
        <f t="shared" si="34"/>
        <v>508.17862585350002</v>
      </c>
      <c r="H43" s="60">
        <f t="shared" si="35"/>
        <v>0</v>
      </c>
      <c r="I43" s="61">
        <f t="shared" si="36"/>
        <v>413.82221613421501</v>
      </c>
      <c r="J43" s="60">
        <f t="shared" si="37"/>
        <v>22.49033783338125</v>
      </c>
      <c r="K43" s="62" t="s">
        <v>61</v>
      </c>
      <c r="L43" s="63">
        <f t="shared" si="38"/>
        <v>3633.6946386789041</v>
      </c>
      <c r="M43" s="51"/>
      <c r="N43" s="150">
        <v>3440.3435237306244</v>
      </c>
      <c r="O43" s="147"/>
      <c r="P43" s="128">
        <f t="shared" si="32"/>
        <v>193.3511149482797</v>
      </c>
    </row>
    <row r="44" spans="1:16" ht="12.5" x14ac:dyDescent="0.25">
      <c r="A44" s="222"/>
      <c r="B44" s="327"/>
      <c r="C44" s="67"/>
      <c r="D44" s="197">
        <v>977</v>
      </c>
      <c r="E44" s="63">
        <f t="shared" si="33"/>
        <v>4809.5564996500007</v>
      </c>
      <c r="F44" s="63"/>
      <c r="G44" s="61">
        <f t="shared" si="34"/>
        <v>533.86077146115008</v>
      </c>
      <c r="H44" s="60">
        <f t="shared" si="35"/>
        <v>0</v>
      </c>
      <c r="I44" s="61">
        <f t="shared" si="36"/>
        <v>434.73581200336355</v>
      </c>
      <c r="J44" s="60">
        <f t="shared" si="37"/>
        <v>23.62694630453063</v>
      </c>
      <c r="K44" s="62" t="s">
        <v>61</v>
      </c>
      <c r="L44" s="63">
        <f t="shared" si="38"/>
        <v>3817.3329698809566</v>
      </c>
      <c r="M44" s="51"/>
      <c r="N44" s="150">
        <v>3615.1501676390999</v>
      </c>
      <c r="O44" s="147"/>
      <c r="P44" s="128">
        <f t="shared" si="32"/>
        <v>202.18280224185673</v>
      </c>
    </row>
    <row r="45" spans="1:16" ht="12.5" x14ac:dyDescent="0.25">
      <c r="A45" s="222">
        <v>3</v>
      </c>
      <c r="B45" s="327" t="s">
        <v>34</v>
      </c>
      <c r="C45" s="67"/>
      <c r="D45" s="197">
        <v>977</v>
      </c>
      <c r="E45" s="63">
        <f t="shared" ref="E45:E50" si="39">D45*$E$2</f>
        <v>4809.5564996500007</v>
      </c>
      <c r="F45" s="63"/>
      <c r="G45" s="61">
        <f t="shared" ref="G45:G50" si="40">E45*$G$10</f>
        <v>533.86077146115008</v>
      </c>
      <c r="H45" s="60">
        <f t="shared" ref="H45:H50" si="41">IF(E45&lt;$L$2,$L$2-E45,0)</f>
        <v>0</v>
      </c>
      <c r="I45" s="61">
        <f t="shared" ref="I45:I50" si="42">(E45*98.25%)*$I$10</f>
        <v>434.73581200336355</v>
      </c>
      <c r="J45" s="60">
        <f t="shared" ref="J45:J50" si="43">(E45*98.25%)*$J$10</f>
        <v>23.62694630453063</v>
      </c>
      <c r="K45" s="62" t="s">
        <v>61</v>
      </c>
      <c r="L45" s="63">
        <f t="shared" ref="L45:L50" si="44">E45-G45+H45-I45-J45</f>
        <v>3817.3329698809566</v>
      </c>
      <c r="M45" s="51"/>
      <c r="N45" s="150">
        <v>3615.1501676390999</v>
      </c>
      <c r="O45" s="147"/>
      <c r="P45" s="128">
        <f t="shared" si="32"/>
        <v>202.18280224185673</v>
      </c>
    </row>
    <row r="46" spans="1:16" ht="12.5" x14ac:dyDescent="0.25">
      <c r="A46" s="222"/>
      <c r="B46" s="327"/>
      <c r="C46" s="67"/>
      <c r="D46" s="197">
        <v>1017</v>
      </c>
      <c r="E46" s="63">
        <f t="shared" ref="E46:E47" si="45">D46*$E$2</f>
        <v>5006.4677176499999</v>
      </c>
      <c r="F46" s="63"/>
      <c r="G46" s="61">
        <f t="shared" ref="G46:G47" si="46">E46*$G$10</f>
        <v>555.71791665914998</v>
      </c>
      <c r="H46" s="60">
        <f t="shared" ref="H46:H47" si="47">IF(E46&lt;$L$2,$L$2-E46,0)</f>
        <v>0</v>
      </c>
      <c r="I46" s="61">
        <f t="shared" ref="I46:I47" si="48">(E46*98.25%)*$I$10</f>
        <v>452.53461699838351</v>
      </c>
      <c r="J46" s="60">
        <f t="shared" ref="J46:J47" si="49">(E46*98.25%)*$J$10</f>
        <v>24.594272662955628</v>
      </c>
      <c r="K46" s="62" t="s">
        <v>61</v>
      </c>
      <c r="L46" s="63">
        <f t="shared" ref="L46:L47" si="50">E46-G46+H46-I46-J46</f>
        <v>3973.6209113295113</v>
      </c>
      <c r="M46" s="51"/>
      <c r="N46" s="150">
        <v>3763.9217794760993</v>
      </c>
      <c r="O46" s="147"/>
      <c r="P46" s="128">
        <f t="shared" si="32"/>
        <v>209.69913185341193</v>
      </c>
    </row>
    <row r="47" spans="1:16" ht="12.5" x14ac:dyDescent="0.25">
      <c r="A47" s="222"/>
      <c r="B47" s="327"/>
      <c r="C47" s="67"/>
      <c r="D47" s="197">
        <v>1072</v>
      </c>
      <c r="E47" s="63">
        <f t="shared" si="45"/>
        <v>5277.2206424000005</v>
      </c>
      <c r="F47" s="63"/>
      <c r="G47" s="61">
        <f t="shared" si="46"/>
        <v>585.77149130640009</v>
      </c>
      <c r="H47" s="60">
        <f t="shared" si="47"/>
        <v>0</v>
      </c>
      <c r="I47" s="61">
        <f t="shared" si="48"/>
        <v>477.00797386653602</v>
      </c>
      <c r="J47" s="60">
        <f t="shared" si="49"/>
        <v>25.924346405790004</v>
      </c>
      <c r="K47" s="62" t="s">
        <v>61</v>
      </c>
      <c r="L47" s="63">
        <f t="shared" si="50"/>
        <v>4188.5168308212742</v>
      </c>
      <c r="M47" s="51"/>
      <c r="N47" s="150">
        <v>3968.4827457519741</v>
      </c>
      <c r="O47" s="147"/>
      <c r="P47" s="128">
        <f t="shared" si="32"/>
        <v>220.03408506930009</v>
      </c>
    </row>
    <row r="48" spans="1:16" ht="12.5" x14ac:dyDescent="0.25">
      <c r="A48" s="222">
        <v>4</v>
      </c>
      <c r="B48" s="327" t="s">
        <v>34</v>
      </c>
      <c r="C48" s="67"/>
      <c r="D48" s="198">
        <v>1072</v>
      </c>
      <c r="E48" s="63">
        <f t="shared" si="39"/>
        <v>5277.2206424000005</v>
      </c>
      <c r="F48" s="63"/>
      <c r="G48" s="61">
        <f t="shared" si="40"/>
        <v>585.77149130640009</v>
      </c>
      <c r="H48" s="60">
        <f t="shared" si="41"/>
        <v>0</v>
      </c>
      <c r="I48" s="61">
        <f t="shared" si="42"/>
        <v>477.00797386653602</v>
      </c>
      <c r="J48" s="60">
        <f t="shared" si="43"/>
        <v>25.924346405790004</v>
      </c>
      <c r="K48" s="62" t="s">
        <v>61</v>
      </c>
      <c r="L48" s="63">
        <f t="shared" si="44"/>
        <v>4188.5168308212742</v>
      </c>
      <c r="M48" s="51"/>
      <c r="N48" s="150">
        <v>3968.4827457519741</v>
      </c>
      <c r="O48" s="147"/>
      <c r="P48" s="128">
        <f t="shared" si="32"/>
        <v>220.03408506930009</v>
      </c>
    </row>
    <row r="49" spans="1:16" ht="12.5" x14ac:dyDescent="0.25">
      <c r="A49" s="222"/>
      <c r="B49" s="327"/>
      <c r="C49" s="67"/>
      <c r="D49" s="198">
        <v>1100</v>
      </c>
      <c r="E49" s="63">
        <f t="shared" si="39"/>
        <v>5415.0584950000002</v>
      </c>
      <c r="F49" s="63"/>
      <c r="G49" s="61">
        <f t="shared" si="40"/>
        <v>601.07149294500005</v>
      </c>
      <c r="H49" s="60">
        <f t="shared" si="41"/>
        <v>0</v>
      </c>
      <c r="I49" s="61">
        <f t="shared" si="42"/>
        <v>489.46713736305003</v>
      </c>
      <c r="J49" s="60">
        <f t="shared" si="43"/>
        <v>26.601474856687503</v>
      </c>
      <c r="K49" s="62" t="s">
        <v>61</v>
      </c>
      <c r="L49" s="63">
        <f t="shared" si="44"/>
        <v>4297.918389835263</v>
      </c>
      <c r="M49" s="51"/>
      <c r="N49" s="150">
        <v>4072.6228740378747</v>
      </c>
      <c r="O49" s="147"/>
      <c r="P49" s="128">
        <f t="shared" si="32"/>
        <v>225.29551579738836</v>
      </c>
    </row>
    <row r="50" spans="1:16" ht="12.5" x14ac:dyDescent="0.25">
      <c r="A50" s="222"/>
      <c r="B50" s="327"/>
      <c r="C50" s="67"/>
      <c r="D50" s="198">
        <v>1129</v>
      </c>
      <c r="E50" s="63">
        <f t="shared" si="39"/>
        <v>5557.8191280500005</v>
      </c>
      <c r="F50" s="63"/>
      <c r="G50" s="61">
        <f t="shared" si="40"/>
        <v>616.91792321355001</v>
      </c>
      <c r="H50" s="60">
        <f t="shared" si="41"/>
        <v>0</v>
      </c>
      <c r="I50" s="61">
        <f t="shared" si="42"/>
        <v>502.37127098443949</v>
      </c>
      <c r="J50" s="60">
        <f t="shared" si="43"/>
        <v>27.302786466545626</v>
      </c>
      <c r="K50" s="62" t="s">
        <v>61</v>
      </c>
      <c r="L50" s="63">
        <f t="shared" si="44"/>
        <v>4411.2271473854653</v>
      </c>
      <c r="M50" s="51"/>
      <c r="N50" s="150">
        <v>4180.4822926196994</v>
      </c>
      <c r="O50" s="147"/>
      <c r="P50" s="128">
        <f t="shared" si="32"/>
        <v>230.74485476576592</v>
      </c>
    </row>
    <row r="51" spans="1:16" ht="12.5" x14ac:dyDescent="0.25">
      <c r="A51" s="222">
        <v>5</v>
      </c>
      <c r="B51" s="327" t="s">
        <v>43</v>
      </c>
      <c r="C51" s="67"/>
      <c r="D51" s="197">
        <v>1119</v>
      </c>
      <c r="E51" s="63">
        <f t="shared" ref="E51:E56" si="51">D51*$E$2</f>
        <v>5508.5913235500002</v>
      </c>
      <c r="F51" s="63"/>
      <c r="G51" s="61">
        <f t="shared" ref="G51:G56" si="52">E51*$G$10</f>
        <v>611.45363691404998</v>
      </c>
      <c r="H51" s="60">
        <f t="shared" ref="H51:H56" si="53">IF(E51&lt;$L$2,$L$2-E51,0)</f>
        <v>0</v>
      </c>
      <c r="I51" s="61">
        <f t="shared" ref="I51:I56" si="54">(E51*98.25%)*$I$10</f>
        <v>497.9215697356845</v>
      </c>
      <c r="J51" s="60">
        <f t="shared" ref="J51:J56" si="55">(E51*98.25%)*$J$10</f>
        <v>27.060954876939377</v>
      </c>
      <c r="K51" s="62" t="s">
        <v>61</v>
      </c>
      <c r="L51" s="63">
        <f t="shared" ref="L51:L56" si="56">E51-G51+H51-I51-J51</f>
        <v>4372.1551620233258</v>
      </c>
      <c r="M51" s="51"/>
      <c r="N51" s="150">
        <v>4143.2893896604492</v>
      </c>
      <c r="O51" s="147"/>
      <c r="P51" s="128">
        <f t="shared" si="32"/>
        <v>228.86577236287667</v>
      </c>
    </row>
    <row r="52" spans="1:16" ht="12.5" x14ac:dyDescent="0.25">
      <c r="A52" s="222"/>
      <c r="B52" s="327"/>
      <c r="C52" s="67"/>
      <c r="D52" s="197">
        <v>1178</v>
      </c>
      <c r="E52" s="63">
        <f t="shared" si="51"/>
        <v>5799.0353701000004</v>
      </c>
      <c r="F52" s="63"/>
      <c r="G52" s="61">
        <f t="shared" si="52"/>
        <v>643.69292608110004</v>
      </c>
      <c r="H52" s="60">
        <f t="shared" si="53"/>
        <v>0</v>
      </c>
      <c r="I52" s="61">
        <f t="shared" si="54"/>
        <v>524.17480710333905</v>
      </c>
      <c r="J52" s="60">
        <f t="shared" si="55"/>
        <v>28.487761255616252</v>
      </c>
      <c r="K52" s="62" t="s">
        <v>61</v>
      </c>
      <c r="L52" s="63">
        <f t="shared" si="56"/>
        <v>4602.6798756599446</v>
      </c>
      <c r="M52" s="51"/>
      <c r="N52" s="150">
        <v>4362.7275171200245</v>
      </c>
      <c r="O52" s="147"/>
      <c r="P52" s="128">
        <f t="shared" si="32"/>
        <v>239.95235853992017</v>
      </c>
    </row>
    <row r="53" spans="1:16" ht="12.5" x14ac:dyDescent="0.25">
      <c r="A53" s="222"/>
      <c r="B53" s="327"/>
      <c r="C53" s="67"/>
      <c r="D53" s="197">
        <v>1178</v>
      </c>
      <c r="E53" s="63">
        <f t="shared" si="51"/>
        <v>5799.0353701000004</v>
      </c>
      <c r="F53" s="63"/>
      <c r="G53" s="61">
        <f t="shared" si="52"/>
        <v>643.69292608110004</v>
      </c>
      <c r="H53" s="60">
        <f t="shared" si="53"/>
        <v>0</v>
      </c>
      <c r="I53" s="61">
        <f t="shared" si="54"/>
        <v>524.17480710333905</v>
      </c>
      <c r="J53" s="60">
        <f t="shared" si="55"/>
        <v>28.487761255616252</v>
      </c>
      <c r="K53" s="62" t="s">
        <v>61</v>
      </c>
      <c r="L53" s="63">
        <f t="shared" si="56"/>
        <v>4602.6798756599446</v>
      </c>
      <c r="M53" s="51"/>
      <c r="N53" s="150">
        <v>4362.7275171200245</v>
      </c>
      <c r="O53" s="147"/>
      <c r="P53" s="128">
        <f t="shared" si="32"/>
        <v>239.95235853992017</v>
      </c>
    </row>
    <row r="54" spans="1:16" ht="12.5" x14ac:dyDescent="0.25">
      <c r="A54" s="222" t="s">
        <v>54</v>
      </c>
      <c r="B54" s="327" t="s">
        <v>43</v>
      </c>
      <c r="C54" s="67"/>
      <c r="D54" s="197">
        <v>1231</v>
      </c>
      <c r="E54" s="63">
        <f t="shared" si="51"/>
        <v>6059.9427339500007</v>
      </c>
      <c r="F54" s="63"/>
      <c r="G54" s="61">
        <f t="shared" si="52"/>
        <v>672.65364346845013</v>
      </c>
      <c r="H54" s="60">
        <f t="shared" si="53"/>
        <v>0</v>
      </c>
      <c r="I54" s="61">
        <f t="shared" si="54"/>
        <v>547.75822372174059</v>
      </c>
      <c r="J54" s="60">
        <f t="shared" si="55"/>
        <v>29.769468680529382</v>
      </c>
      <c r="K54" s="62" t="s">
        <v>61</v>
      </c>
      <c r="L54" s="63">
        <f t="shared" si="56"/>
        <v>4809.7613980792803</v>
      </c>
      <c r="M54" s="51"/>
      <c r="N54" s="150">
        <v>4559.8499028040496</v>
      </c>
      <c r="O54" s="147"/>
      <c r="P54" s="128">
        <f t="shared" si="32"/>
        <v>249.91149527523066</v>
      </c>
    </row>
    <row r="55" spans="1:16" ht="12.5" x14ac:dyDescent="0.25">
      <c r="A55" s="222"/>
      <c r="B55" s="327"/>
      <c r="C55" s="67"/>
      <c r="D55" s="197">
        <v>1284</v>
      </c>
      <c r="E55" s="63">
        <f t="shared" si="51"/>
        <v>6320.8500978000002</v>
      </c>
      <c r="F55" s="63"/>
      <c r="G55" s="61">
        <f t="shared" si="52"/>
        <v>701.61436085579999</v>
      </c>
      <c r="H55" s="60">
        <f t="shared" si="53"/>
        <v>0</v>
      </c>
      <c r="I55" s="61">
        <f t="shared" si="54"/>
        <v>571.34164034014202</v>
      </c>
      <c r="J55" s="60">
        <f t="shared" si="55"/>
        <v>31.051176105442501</v>
      </c>
      <c r="K55" s="62" t="s">
        <v>61</v>
      </c>
      <c r="L55" s="63">
        <f t="shared" si="56"/>
        <v>5016.8429204986151</v>
      </c>
      <c r="M55" s="51"/>
      <c r="N55" s="150">
        <v>4756.9722884880739</v>
      </c>
      <c r="O55" s="147"/>
      <c r="P55" s="128">
        <f t="shared" si="32"/>
        <v>259.87063201054116</v>
      </c>
    </row>
    <row r="56" spans="1:16" ht="12.5" x14ac:dyDescent="0.25">
      <c r="A56" s="222"/>
      <c r="B56" s="327"/>
      <c r="C56" s="67"/>
      <c r="D56" s="199">
        <v>1284</v>
      </c>
      <c r="E56" s="63">
        <f t="shared" si="51"/>
        <v>6320.8500978000002</v>
      </c>
      <c r="F56" s="63"/>
      <c r="G56" s="61">
        <f t="shared" si="52"/>
        <v>701.61436085579999</v>
      </c>
      <c r="H56" s="60">
        <f t="shared" si="53"/>
        <v>0</v>
      </c>
      <c r="I56" s="61">
        <f t="shared" si="54"/>
        <v>571.34164034014202</v>
      </c>
      <c r="J56" s="60">
        <f t="shared" si="55"/>
        <v>31.051176105442501</v>
      </c>
      <c r="K56" s="62" t="s">
        <v>61</v>
      </c>
      <c r="L56" s="63">
        <f t="shared" si="56"/>
        <v>5016.8429204986151</v>
      </c>
      <c r="M56" s="51"/>
      <c r="N56" s="173">
        <v>4756.9722884880739</v>
      </c>
      <c r="O56" s="147"/>
      <c r="P56" s="170">
        <f t="shared" si="32"/>
        <v>259.87063201054116</v>
      </c>
    </row>
    <row r="57" spans="1:16" ht="12.5" x14ac:dyDescent="0.25">
      <c r="A57" s="329" t="s">
        <v>112</v>
      </c>
      <c r="B57" s="329"/>
      <c r="C57" s="329"/>
      <c r="D57" s="329"/>
      <c r="E57" s="329"/>
      <c r="F57" s="329"/>
      <c r="G57" s="329"/>
      <c r="H57" s="329"/>
      <c r="I57" s="329"/>
      <c r="J57" s="329"/>
      <c r="K57" s="329"/>
      <c r="L57" s="329"/>
      <c r="M57" s="180"/>
      <c r="P57" s="172" t="s">
        <v>43</v>
      </c>
    </row>
    <row r="58" spans="1:16" ht="12.5" x14ac:dyDescent="0.25">
      <c r="A58" s="277" t="s">
        <v>26</v>
      </c>
      <c r="B58" s="53" t="s">
        <v>44</v>
      </c>
      <c r="C58" s="67"/>
      <c r="D58" s="67" t="s">
        <v>1</v>
      </c>
      <c r="E58" s="67" t="s">
        <v>3</v>
      </c>
      <c r="F58" s="67"/>
      <c r="G58" s="136" t="s">
        <v>5</v>
      </c>
      <c r="H58" s="67" t="s">
        <v>7</v>
      </c>
      <c r="I58" s="136" t="s">
        <v>6</v>
      </c>
      <c r="J58" s="67" t="s">
        <v>13</v>
      </c>
      <c r="K58" s="68" t="s">
        <v>14</v>
      </c>
      <c r="L58" s="67" t="s">
        <v>8</v>
      </c>
      <c r="M58" s="133"/>
      <c r="N58" s="123" t="s">
        <v>43</v>
      </c>
      <c r="P58" s="172" t="s">
        <v>43</v>
      </c>
    </row>
    <row r="59" spans="1:16" ht="20" x14ac:dyDescent="0.25">
      <c r="A59" s="277"/>
      <c r="B59" s="53" t="s">
        <v>45</v>
      </c>
      <c r="C59" s="67"/>
      <c r="D59" s="67" t="s">
        <v>2</v>
      </c>
      <c r="E59" s="67" t="s">
        <v>4</v>
      </c>
      <c r="F59" s="67"/>
      <c r="G59" s="70">
        <f>'Cat C '!$F$6</f>
        <v>0.111</v>
      </c>
      <c r="H59" s="67" t="s">
        <v>11</v>
      </c>
      <c r="I59" s="55">
        <f>'Cat C '!$H$6</f>
        <v>9.1999999999999998E-2</v>
      </c>
      <c r="J59" s="56">
        <f>'Cat C '!$I$6</f>
        <v>5.0000000000000001E-3</v>
      </c>
      <c r="K59" s="68" t="s">
        <v>12</v>
      </c>
      <c r="L59" s="67" t="s">
        <v>9</v>
      </c>
      <c r="M59" s="133"/>
      <c r="N59" s="174" t="s">
        <v>158</v>
      </c>
      <c r="P59" s="171" t="s">
        <v>157</v>
      </c>
    </row>
    <row r="60" spans="1:16" ht="12.5" x14ac:dyDescent="0.25">
      <c r="A60" s="67">
        <v>1</v>
      </c>
      <c r="B60" s="164" t="s">
        <v>59</v>
      </c>
      <c r="C60" s="66"/>
      <c r="D60" s="197">
        <v>395</v>
      </c>
      <c r="E60" s="63">
        <f>D60*$E$2</f>
        <v>1944.4982777500002</v>
      </c>
      <c r="F60" s="63"/>
      <c r="G60" s="61">
        <f t="shared" ref="G60:G70" si="57">E60*$G$10</f>
        <v>215.83930883025002</v>
      </c>
      <c r="H60" s="60">
        <f t="shared" ref="H60:H70" si="58">IF(E60&lt;$L$2,$L$2-E60,0)</f>
        <v>0</v>
      </c>
      <c r="I60" s="61">
        <f t="shared" ref="I60:I70" si="59">(E60*98.25%)*$I$10</f>
        <v>175.76319932582251</v>
      </c>
      <c r="J60" s="60">
        <f t="shared" ref="J60:J70" si="60">(E60*98.25%)*$J$10</f>
        <v>9.5523477894468769</v>
      </c>
      <c r="K60" s="62" t="s">
        <v>61</v>
      </c>
      <c r="L60" s="63">
        <f t="shared" ref="L60:L70" si="61">E60-G60+H60-I60-J60</f>
        <v>1543.3434218044806</v>
      </c>
      <c r="M60" s="51"/>
      <c r="N60" s="150">
        <v>1450.52321541075</v>
      </c>
      <c r="O60" s="147"/>
      <c r="P60" s="128">
        <f t="shared" ref="P60:P70" si="62">L60-N60</f>
        <v>92.820206393730587</v>
      </c>
    </row>
    <row r="61" spans="1:16" ht="12.5" x14ac:dyDescent="0.25">
      <c r="A61" s="67">
        <v>2</v>
      </c>
      <c r="B61" s="164" t="s">
        <v>30</v>
      </c>
      <c r="C61" s="66"/>
      <c r="D61" s="197">
        <v>415</v>
      </c>
      <c r="E61" s="63">
        <f t="shared" ref="E61:E70" si="63">D61*$E$2</f>
        <v>2042.95388675</v>
      </c>
      <c r="F61" s="63"/>
      <c r="G61" s="61">
        <f t="shared" si="57"/>
        <v>226.76788142925</v>
      </c>
      <c r="H61" s="60">
        <f t="shared" si="58"/>
        <v>0</v>
      </c>
      <c r="I61" s="61">
        <f t="shared" si="59"/>
        <v>184.66260182333249</v>
      </c>
      <c r="J61" s="60">
        <f t="shared" si="60"/>
        <v>10.036010968659376</v>
      </c>
      <c r="K61" s="62" t="s">
        <v>61</v>
      </c>
      <c r="L61" s="63">
        <f t="shared" si="61"/>
        <v>1621.4873925287582</v>
      </c>
      <c r="M61" s="51"/>
      <c r="N61" s="150">
        <v>1524.9090213292498</v>
      </c>
      <c r="O61" s="147"/>
      <c r="P61" s="128">
        <f t="shared" si="62"/>
        <v>96.57837119950841</v>
      </c>
    </row>
    <row r="62" spans="1:16" ht="12.5" x14ac:dyDescent="0.25">
      <c r="A62" s="67">
        <v>3</v>
      </c>
      <c r="B62" s="164" t="s">
        <v>30</v>
      </c>
      <c r="C62" s="66"/>
      <c r="D62" s="197">
        <v>435</v>
      </c>
      <c r="E62" s="63">
        <f t="shared" si="63"/>
        <v>2141.4094957500001</v>
      </c>
      <c r="F62" s="63"/>
      <c r="G62" s="61">
        <f t="shared" si="57"/>
        <v>237.69645402825003</v>
      </c>
      <c r="H62" s="60">
        <f t="shared" si="58"/>
        <v>0</v>
      </c>
      <c r="I62" s="61">
        <f t="shared" si="59"/>
        <v>193.56200432084253</v>
      </c>
      <c r="J62" s="60">
        <f t="shared" si="60"/>
        <v>10.519674147871877</v>
      </c>
      <c r="K62" s="62" t="s">
        <v>61</v>
      </c>
      <c r="L62" s="63">
        <f t="shared" si="61"/>
        <v>1699.6313632530357</v>
      </c>
      <c r="M62" s="51"/>
      <c r="N62" s="150">
        <v>1599.2948272477499</v>
      </c>
      <c r="O62" s="147"/>
      <c r="P62" s="128">
        <f t="shared" si="62"/>
        <v>100.33653600528578</v>
      </c>
    </row>
    <row r="63" spans="1:16" ht="12.5" x14ac:dyDescent="0.25">
      <c r="A63" s="67">
        <v>4</v>
      </c>
      <c r="B63" s="164" t="s">
        <v>30</v>
      </c>
      <c r="C63" s="66"/>
      <c r="D63" s="197">
        <v>455</v>
      </c>
      <c r="E63" s="63">
        <f t="shared" si="63"/>
        <v>2239.8651047500002</v>
      </c>
      <c r="F63" s="63"/>
      <c r="G63" s="61">
        <f t="shared" si="57"/>
        <v>248.62502662725004</v>
      </c>
      <c r="H63" s="60">
        <f t="shared" si="58"/>
        <v>0</v>
      </c>
      <c r="I63" s="61">
        <f t="shared" si="59"/>
        <v>202.46140681835254</v>
      </c>
      <c r="J63" s="60">
        <f t="shared" si="60"/>
        <v>11.003337327084378</v>
      </c>
      <c r="K63" s="62" t="s">
        <v>61</v>
      </c>
      <c r="L63" s="63">
        <f t="shared" si="61"/>
        <v>1777.7753339773133</v>
      </c>
      <c r="M63" s="51"/>
      <c r="N63" s="150">
        <v>1673.6806331662501</v>
      </c>
      <c r="O63" s="147"/>
      <c r="P63" s="128">
        <f t="shared" si="62"/>
        <v>104.09470081106315</v>
      </c>
    </row>
    <row r="64" spans="1:16" ht="12.5" x14ac:dyDescent="0.25">
      <c r="A64" s="67">
        <v>5</v>
      </c>
      <c r="B64" s="164" t="s">
        <v>35</v>
      </c>
      <c r="C64" s="66"/>
      <c r="D64" s="197">
        <v>485</v>
      </c>
      <c r="E64" s="63">
        <f t="shared" si="63"/>
        <v>2387.5485182500001</v>
      </c>
      <c r="F64" s="63"/>
      <c r="G64" s="61">
        <f t="shared" si="57"/>
        <v>265.01788552575005</v>
      </c>
      <c r="H64" s="60">
        <f t="shared" si="58"/>
        <v>0</v>
      </c>
      <c r="I64" s="61">
        <f t="shared" si="59"/>
        <v>215.81051056461752</v>
      </c>
      <c r="J64" s="60">
        <f t="shared" si="60"/>
        <v>11.728832095903126</v>
      </c>
      <c r="K64" s="62" t="s">
        <v>61</v>
      </c>
      <c r="L64" s="63">
        <f t="shared" si="61"/>
        <v>1894.9912900637296</v>
      </c>
      <c r="M64" s="51"/>
      <c r="N64" s="150">
        <v>1785.2593420439996</v>
      </c>
      <c r="O64" s="147"/>
      <c r="P64" s="128">
        <f t="shared" si="62"/>
        <v>109.73194801973</v>
      </c>
    </row>
    <row r="65" spans="1:16" ht="12.5" x14ac:dyDescent="0.25">
      <c r="A65" s="67">
        <v>6</v>
      </c>
      <c r="B65" s="164" t="s">
        <v>34</v>
      </c>
      <c r="C65" s="66"/>
      <c r="D65" s="197">
        <v>518</v>
      </c>
      <c r="E65" s="63">
        <f t="shared" si="63"/>
        <v>2550.0002731</v>
      </c>
      <c r="F65" s="63"/>
      <c r="G65" s="61">
        <f t="shared" si="57"/>
        <v>283.05003031410001</v>
      </c>
      <c r="H65" s="60">
        <f t="shared" si="58"/>
        <v>0</v>
      </c>
      <c r="I65" s="61">
        <f t="shared" si="59"/>
        <v>230.49452468550899</v>
      </c>
      <c r="J65" s="60">
        <f t="shared" si="60"/>
        <v>12.526876341603749</v>
      </c>
      <c r="K65" s="62" t="s">
        <v>61</v>
      </c>
      <c r="L65" s="63">
        <f t="shared" si="61"/>
        <v>2023.9288417587868</v>
      </c>
      <c r="M65" s="51"/>
      <c r="N65" s="150">
        <v>1907.9959218095248</v>
      </c>
      <c r="O65" s="147"/>
      <c r="P65" s="128">
        <f t="shared" si="62"/>
        <v>115.93291994926199</v>
      </c>
    </row>
    <row r="66" spans="1:16" ht="12.5" x14ac:dyDescent="0.25">
      <c r="A66" s="67">
        <v>7</v>
      </c>
      <c r="B66" s="164" t="s">
        <v>34</v>
      </c>
      <c r="C66" s="66"/>
      <c r="D66" s="197">
        <v>550</v>
      </c>
      <c r="E66" s="63">
        <f t="shared" si="63"/>
        <v>2707.5292475000001</v>
      </c>
      <c r="F66" s="63"/>
      <c r="G66" s="61">
        <f t="shared" si="57"/>
        <v>300.53574647250002</v>
      </c>
      <c r="H66" s="60">
        <f t="shared" si="58"/>
        <v>0</v>
      </c>
      <c r="I66" s="61">
        <f t="shared" si="59"/>
        <v>244.73356868152501</v>
      </c>
      <c r="J66" s="60">
        <f t="shared" si="60"/>
        <v>13.300737428343751</v>
      </c>
      <c r="K66" s="62" t="s">
        <v>61</v>
      </c>
      <c r="L66" s="63">
        <f t="shared" si="61"/>
        <v>2148.9591949176315</v>
      </c>
      <c r="M66" s="51"/>
      <c r="N66" s="150">
        <v>2027.013211279125</v>
      </c>
      <c r="O66" s="147"/>
      <c r="P66" s="128">
        <f t="shared" si="62"/>
        <v>121.9459836385065</v>
      </c>
    </row>
    <row r="67" spans="1:16" ht="12.5" x14ac:dyDescent="0.25">
      <c r="A67" s="67">
        <v>8</v>
      </c>
      <c r="B67" s="164" t="s">
        <v>34</v>
      </c>
      <c r="C67" s="66"/>
      <c r="D67" s="197">
        <v>580</v>
      </c>
      <c r="E67" s="63">
        <f t="shared" si="63"/>
        <v>2855.212661</v>
      </c>
      <c r="F67" s="63"/>
      <c r="G67" s="61">
        <f t="shared" si="57"/>
        <v>316.928605371</v>
      </c>
      <c r="H67" s="60">
        <f t="shared" si="58"/>
        <v>0</v>
      </c>
      <c r="I67" s="61">
        <f t="shared" si="59"/>
        <v>258.08267242778999</v>
      </c>
      <c r="J67" s="60">
        <f t="shared" si="60"/>
        <v>14.026232197162502</v>
      </c>
      <c r="K67" s="62" t="s">
        <v>61</v>
      </c>
      <c r="L67" s="63">
        <f t="shared" si="61"/>
        <v>2266.1751510040476</v>
      </c>
      <c r="M67" s="51"/>
      <c r="N67" s="150">
        <v>2138.5919201568749</v>
      </c>
      <c r="O67" s="147"/>
      <c r="P67" s="128">
        <f t="shared" si="62"/>
        <v>127.58323084717267</v>
      </c>
    </row>
    <row r="68" spans="1:16" ht="12.5" x14ac:dyDescent="0.25">
      <c r="A68" s="67">
        <v>9</v>
      </c>
      <c r="B68" s="164" t="s">
        <v>34</v>
      </c>
      <c r="C68" s="66"/>
      <c r="D68" s="197">
        <v>610</v>
      </c>
      <c r="E68" s="63">
        <f t="shared" si="63"/>
        <v>3002.8960745000004</v>
      </c>
      <c r="F68" s="63"/>
      <c r="G68" s="61">
        <f t="shared" si="57"/>
        <v>333.32146426950004</v>
      </c>
      <c r="H68" s="60">
        <f t="shared" si="58"/>
        <v>0</v>
      </c>
      <c r="I68" s="61">
        <f t="shared" si="59"/>
        <v>271.43177617405502</v>
      </c>
      <c r="J68" s="60">
        <f t="shared" si="60"/>
        <v>14.751726965981252</v>
      </c>
      <c r="K68" s="62" t="s">
        <v>61</v>
      </c>
      <c r="L68" s="63">
        <f t="shared" si="61"/>
        <v>2383.3911070904642</v>
      </c>
      <c r="M68" s="51"/>
      <c r="N68" s="150">
        <v>2250.1706290346247</v>
      </c>
      <c r="O68" s="147"/>
      <c r="P68" s="128">
        <f t="shared" si="62"/>
        <v>133.22047805583952</v>
      </c>
    </row>
    <row r="69" spans="1:16" ht="12.5" x14ac:dyDescent="0.25">
      <c r="A69" s="67">
        <v>10</v>
      </c>
      <c r="B69" s="164" t="s">
        <v>33</v>
      </c>
      <c r="C69" s="66"/>
      <c r="D69" s="197">
        <v>645</v>
      </c>
      <c r="E69" s="63">
        <f t="shared" si="63"/>
        <v>3175.19339025</v>
      </c>
      <c r="F69" s="63"/>
      <c r="G69" s="61">
        <f t="shared" si="57"/>
        <v>352.44646631774998</v>
      </c>
      <c r="H69" s="60">
        <f t="shared" si="58"/>
        <v>0</v>
      </c>
      <c r="I69" s="61">
        <f t="shared" si="59"/>
        <v>287.00573054469749</v>
      </c>
      <c r="J69" s="60">
        <f t="shared" si="60"/>
        <v>15.598137529603125</v>
      </c>
      <c r="K69" s="62" t="s">
        <v>61</v>
      </c>
      <c r="L69" s="63">
        <f t="shared" si="61"/>
        <v>2520.1430558579491</v>
      </c>
      <c r="M69" s="51"/>
      <c r="N69" s="150">
        <v>2380.3457893919999</v>
      </c>
      <c r="O69" s="147"/>
      <c r="P69" s="128">
        <f t="shared" si="62"/>
        <v>139.79726646594918</v>
      </c>
    </row>
    <row r="70" spans="1:16" ht="12.5" x14ac:dyDescent="0.25">
      <c r="A70" s="67">
        <v>11</v>
      </c>
      <c r="B70" s="164" t="s">
        <v>34</v>
      </c>
      <c r="C70" s="67"/>
      <c r="D70" s="197">
        <v>678</v>
      </c>
      <c r="E70" s="63">
        <f t="shared" si="63"/>
        <v>3337.6451451000003</v>
      </c>
      <c r="F70" s="63"/>
      <c r="G70" s="61">
        <f t="shared" si="57"/>
        <v>370.47861110610006</v>
      </c>
      <c r="H70" s="60">
        <f t="shared" si="58"/>
        <v>0</v>
      </c>
      <c r="I70" s="61">
        <f t="shared" si="59"/>
        <v>301.68974466558905</v>
      </c>
      <c r="J70" s="60">
        <f t="shared" si="60"/>
        <v>16.396181775303752</v>
      </c>
      <c r="K70" s="62" t="s">
        <v>61</v>
      </c>
      <c r="L70" s="63">
        <f t="shared" si="61"/>
        <v>2649.0806075530072</v>
      </c>
      <c r="M70" s="51"/>
      <c r="N70" s="173">
        <v>2503.0823691575247</v>
      </c>
      <c r="O70" s="147"/>
      <c r="P70" s="170">
        <f t="shared" si="62"/>
        <v>145.99823839548253</v>
      </c>
    </row>
    <row r="71" spans="1:16" ht="12.5" x14ac:dyDescent="0.25">
      <c r="A71" s="329" t="s">
        <v>113</v>
      </c>
      <c r="B71" s="329"/>
      <c r="C71" s="329"/>
      <c r="D71" s="329"/>
      <c r="E71" s="329"/>
      <c r="F71" s="329"/>
      <c r="G71" s="329"/>
      <c r="H71" s="329"/>
      <c r="I71" s="329"/>
      <c r="J71" s="329"/>
      <c r="K71" s="329"/>
      <c r="L71" s="329"/>
      <c r="M71" s="180"/>
      <c r="P71" s="172" t="s">
        <v>43</v>
      </c>
    </row>
    <row r="72" spans="1:16" ht="12.5" x14ac:dyDescent="0.25">
      <c r="A72" s="277" t="s">
        <v>26</v>
      </c>
      <c r="B72" s="53" t="s">
        <v>44</v>
      </c>
      <c r="C72" s="67"/>
      <c r="D72" s="67" t="s">
        <v>1</v>
      </c>
      <c r="E72" s="67" t="s">
        <v>3</v>
      </c>
      <c r="F72" s="67"/>
      <c r="G72" s="136" t="s">
        <v>5</v>
      </c>
      <c r="H72" s="67" t="s">
        <v>7</v>
      </c>
      <c r="I72" s="136" t="s">
        <v>6</v>
      </c>
      <c r="J72" s="67" t="s">
        <v>13</v>
      </c>
      <c r="K72" s="68" t="s">
        <v>14</v>
      </c>
      <c r="L72" s="67" t="s">
        <v>8</v>
      </c>
      <c r="M72" s="133"/>
      <c r="N72" s="123" t="s">
        <v>43</v>
      </c>
      <c r="P72" s="172" t="s">
        <v>43</v>
      </c>
    </row>
    <row r="73" spans="1:16" ht="20" x14ac:dyDescent="0.25">
      <c r="A73" s="277"/>
      <c r="B73" s="53" t="s">
        <v>45</v>
      </c>
      <c r="C73" s="67"/>
      <c r="D73" s="67" t="s">
        <v>2</v>
      </c>
      <c r="E73" s="67" t="s">
        <v>4</v>
      </c>
      <c r="F73" s="67"/>
      <c r="G73" s="70">
        <f>'Cat C '!$F$6</f>
        <v>0.111</v>
      </c>
      <c r="H73" s="67" t="s">
        <v>11</v>
      </c>
      <c r="I73" s="55">
        <f>'Cat C '!$H$6</f>
        <v>9.1999999999999998E-2</v>
      </c>
      <c r="J73" s="56">
        <f>'Cat C '!$I$6</f>
        <v>5.0000000000000001E-3</v>
      </c>
      <c r="K73" s="68" t="s">
        <v>12</v>
      </c>
      <c r="L73" s="67" t="s">
        <v>9</v>
      </c>
      <c r="M73" s="133"/>
      <c r="N73" s="174" t="s">
        <v>158</v>
      </c>
      <c r="P73" s="171" t="s">
        <v>157</v>
      </c>
    </row>
    <row r="74" spans="1:16" ht="12.5" x14ac:dyDescent="0.25">
      <c r="A74" s="67">
        <v>1</v>
      </c>
      <c r="B74" s="164" t="s">
        <v>30</v>
      </c>
      <c r="C74" s="67"/>
      <c r="D74" s="197">
        <v>505</v>
      </c>
      <c r="E74" s="63">
        <f t="shared" ref="E74:E82" si="64">D74*$E$2</f>
        <v>2486.0041272500002</v>
      </c>
      <c r="F74" s="63"/>
      <c r="G74" s="61">
        <f t="shared" ref="G74:G82" si="65">E74*$G$10</f>
        <v>275.94645812475005</v>
      </c>
      <c r="H74" s="60">
        <f t="shared" ref="H74:H82" si="66">IF(E74&lt;$L$2,$L$2-E74,0)</f>
        <v>0</v>
      </c>
      <c r="I74" s="61">
        <f t="shared" ref="I74:I82" si="67">(E74*98.25%)*$I$10</f>
        <v>224.70991306212755</v>
      </c>
      <c r="J74" s="60">
        <f t="shared" ref="J74:J82" si="68">(E74*98.25%)*$J$10</f>
        <v>12.212495275115629</v>
      </c>
      <c r="K74" s="62" t="s">
        <v>61</v>
      </c>
      <c r="L74" s="63">
        <f t="shared" ref="L74:L82" si="69">E74-G74+H74-I74-J74</f>
        <v>1973.1352607880069</v>
      </c>
      <c r="M74" s="51"/>
      <c r="N74" s="150">
        <v>1859.6451479624998</v>
      </c>
      <c r="O74" s="147"/>
      <c r="P74" s="128">
        <f t="shared" ref="P74:P83" si="70">L74-N74</f>
        <v>113.49011282550714</v>
      </c>
    </row>
    <row r="75" spans="1:16" ht="12.5" x14ac:dyDescent="0.25">
      <c r="A75" s="67">
        <v>2</v>
      </c>
      <c r="B75" s="164" t="s">
        <v>30</v>
      </c>
      <c r="C75" s="67"/>
      <c r="D75" s="197">
        <v>540</v>
      </c>
      <c r="E75" s="63">
        <f t="shared" si="64"/>
        <v>2658.3014430000003</v>
      </c>
      <c r="F75" s="63"/>
      <c r="G75" s="61">
        <f t="shared" si="65"/>
        <v>295.07146017300005</v>
      </c>
      <c r="H75" s="60">
        <f t="shared" si="66"/>
        <v>0</v>
      </c>
      <c r="I75" s="61">
        <f t="shared" si="67"/>
        <v>240.28386743277005</v>
      </c>
      <c r="J75" s="60">
        <f t="shared" si="68"/>
        <v>13.058905838737504</v>
      </c>
      <c r="K75" s="62" t="s">
        <v>61</v>
      </c>
      <c r="L75" s="63">
        <f t="shared" si="69"/>
        <v>2109.8872095554925</v>
      </c>
      <c r="M75" s="51"/>
      <c r="N75" s="150">
        <v>1989.8203083198748</v>
      </c>
      <c r="O75" s="147"/>
      <c r="P75" s="128">
        <f t="shared" si="70"/>
        <v>120.06690123561771</v>
      </c>
    </row>
    <row r="76" spans="1:16" ht="12.5" x14ac:dyDescent="0.25">
      <c r="A76" s="67">
        <v>3</v>
      </c>
      <c r="B76" s="164" t="s">
        <v>30</v>
      </c>
      <c r="C76" s="67"/>
      <c r="D76" s="197">
        <v>580</v>
      </c>
      <c r="E76" s="63">
        <f t="shared" si="64"/>
        <v>2855.212661</v>
      </c>
      <c r="F76" s="63"/>
      <c r="G76" s="61">
        <f t="shared" si="65"/>
        <v>316.928605371</v>
      </c>
      <c r="H76" s="60">
        <f t="shared" si="66"/>
        <v>0</v>
      </c>
      <c r="I76" s="61">
        <f t="shared" si="67"/>
        <v>258.08267242778999</v>
      </c>
      <c r="J76" s="60">
        <f t="shared" si="68"/>
        <v>14.026232197162502</v>
      </c>
      <c r="K76" s="62" t="s">
        <v>61</v>
      </c>
      <c r="L76" s="63">
        <f t="shared" si="69"/>
        <v>2266.1751510040476</v>
      </c>
      <c r="M76" s="51"/>
      <c r="N76" s="150">
        <v>2138.5919201568749</v>
      </c>
      <c r="O76" s="147"/>
      <c r="P76" s="128">
        <f t="shared" si="70"/>
        <v>127.58323084717267</v>
      </c>
    </row>
    <row r="77" spans="1:16" ht="12.5" x14ac:dyDescent="0.25">
      <c r="A77" s="67">
        <v>4</v>
      </c>
      <c r="B77" s="164" t="s">
        <v>30</v>
      </c>
      <c r="C77" s="67"/>
      <c r="D77" s="197">
        <v>610</v>
      </c>
      <c r="E77" s="63">
        <f t="shared" si="64"/>
        <v>3002.8960745000004</v>
      </c>
      <c r="F77" s="63"/>
      <c r="G77" s="61">
        <f t="shared" si="65"/>
        <v>333.32146426950004</v>
      </c>
      <c r="H77" s="60">
        <f t="shared" si="66"/>
        <v>0</v>
      </c>
      <c r="I77" s="61">
        <f t="shared" si="67"/>
        <v>271.43177617405502</v>
      </c>
      <c r="J77" s="60">
        <f t="shared" si="68"/>
        <v>14.751726965981252</v>
      </c>
      <c r="K77" s="62" t="s">
        <v>61</v>
      </c>
      <c r="L77" s="63">
        <f t="shared" si="69"/>
        <v>2383.3911070904642</v>
      </c>
      <c r="M77" s="51"/>
      <c r="N77" s="150">
        <v>2250.1706290346247</v>
      </c>
      <c r="O77" s="147"/>
      <c r="P77" s="128">
        <f t="shared" si="70"/>
        <v>133.22047805583952</v>
      </c>
    </row>
    <row r="78" spans="1:16" ht="12.5" x14ac:dyDescent="0.25">
      <c r="A78" s="67">
        <v>5</v>
      </c>
      <c r="B78" s="164" t="s">
        <v>30</v>
      </c>
      <c r="C78" s="67"/>
      <c r="D78" s="197">
        <v>655</v>
      </c>
      <c r="E78" s="63">
        <f t="shared" si="64"/>
        <v>3224.4211947500003</v>
      </c>
      <c r="F78" s="63"/>
      <c r="G78" s="61">
        <f t="shared" si="65"/>
        <v>357.91075261725001</v>
      </c>
      <c r="H78" s="60">
        <f t="shared" si="66"/>
        <v>0</v>
      </c>
      <c r="I78" s="61">
        <f t="shared" si="67"/>
        <v>291.45543179345253</v>
      </c>
      <c r="J78" s="60">
        <f t="shared" si="68"/>
        <v>15.839969119209377</v>
      </c>
      <c r="K78" s="62" t="s">
        <v>61</v>
      </c>
      <c r="L78" s="63">
        <f t="shared" si="69"/>
        <v>2559.2150412200881</v>
      </c>
      <c r="M78" s="51"/>
      <c r="N78" s="150">
        <v>2417.5386923512501</v>
      </c>
      <c r="O78" s="147"/>
      <c r="P78" s="128">
        <f t="shared" si="70"/>
        <v>141.67634886883798</v>
      </c>
    </row>
    <row r="79" spans="1:16" ht="12.5" x14ac:dyDescent="0.25">
      <c r="A79" s="67">
        <v>6</v>
      </c>
      <c r="B79" s="164" t="s">
        <v>35</v>
      </c>
      <c r="C79" s="67"/>
      <c r="D79" s="197">
        <v>695</v>
      </c>
      <c r="E79" s="63">
        <f t="shared" si="64"/>
        <v>3421.33241275</v>
      </c>
      <c r="F79" s="63"/>
      <c r="G79" s="61">
        <f t="shared" si="65"/>
        <v>379.76789781525002</v>
      </c>
      <c r="H79" s="60">
        <f t="shared" si="66"/>
        <v>0</v>
      </c>
      <c r="I79" s="61">
        <f t="shared" si="67"/>
        <v>309.2542367884725</v>
      </c>
      <c r="J79" s="60">
        <f t="shared" si="68"/>
        <v>16.807295477634376</v>
      </c>
      <c r="K79" s="62" t="s">
        <v>61</v>
      </c>
      <c r="L79" s="63">
        <f t="shared" si="69"/>
        <v>2715.5029826686432</v>
      </c>
      <c r="M79" s="51"/>
      <c r="N79" s="150">
        <v>2566.3103041882496</v>
      </c>
      <c r="O79" s="147"/>
      <c r="P79" s="128">
        <f t="shared" si="70"/>
        <v>149.19267848039362</v>
      </c>
    </row>
    <row r="80" spans="1:16" ht="12.5" x14ac:dyDescent="0.25">
      <c r="A80" s="67">
        <v>7</v>
      </c>
      <c r="B80" s="164" t="s">
        <v>35</v>
      </c>
      <c r="C80" s="67"/>
      <c r="D80" s="197">
        <v>735</v>
      </c>
      <c r="E80" s="63">
        <f t="shared" si="64"/>
        <v>3618.2436307500002</v>
      </c>
      <c r="F80" s="63"/>
      <c r="G80" s="61">
        <f t="shared" si="65"/>
        <v>401.62504301325004</v>
      </c>
      <c r="H80" s="60">
        <f t="shared" si="66"/>
        <v>0</v>
      </c>
      <c r="I80" s="61">
        <f t="shared" si="67"/>
        <v>327.05304178349252</v>
      </c>
      <c r="J80" s="60">
        <f t="shared" si="68"/>
        <v>17.774621836059378</v>
      </c>
      <c r="K80" s="62" t="s">
        <v>61</v>
      </c>
      <c r="L80" s="63">
        <f t="shared" si="69"/>
        <v>2871.7909241171983</v>
      </c>
      <c r="M80" s="51"/>
      <c r="N80" s="150">
        <v>2715.0819160252499</v>
      </c>
      <c r="O80" s="147"/>
      <c r="P80" s="128">
        <f t="shared" si="70"/>
        <v>156.70900809194836</v>
      </c>
    </row>
    <row r="81" spans="1:16" ht="12.5" x14ac:dyDescent="0.25">
      <c r="A81" s="67">
        <v>8</v>
      </c>
      <c r="B81" s="164" t="s">
        <v>34</v>
      </c>
      <c r="C81" s="67"/>
      <c r="D81" s="197">
        <v>773</v>
      </c>
      <c r="E81" s="63">
        <f t="shared" si="64"/>
        <v>3805.3092878500001</v>
      </c>
      <c r="F81" s="63"/>
      <c r="G81" s="61">
        <f t="shared" si="65"/>
        <v>422.38933095135002</v>
      </c>
      <c r="H81" s="60">
        <f t="shared" si="66"/>
        <v>0</v>
      </c>
      <c r="I81" s="61">
        <f t="shared" si="67"/>
        <v>343.96190652876152</v>
      </c>
      <c r="J81" s="60">
        <f t="shared" si="68"/>
        <v>18.693581876563126</v>
      </c>
      <c r="K81" s="62" t="s">
        <v>61</v>
      </c>
      <c r="L81" s="63">
        <f t="shared" si="69"/>
        <v>3020.2644684933252</v>
      </c>
      <c r="M81" s="51"/>
      <c r="N81" s="150">
        <v>2856.4149472704003</v>
      </c>
      <c r="O81" s="147"/>
      <c r="P81" s="128">
        <f t="shared" si="70"/>
        <v>163.84952122292498</v>
      </c>
    </row>
    <row r="82" spans="1:16" ht="12.5" x14ac:dyDescent="0.25">
      <c r="A82" s="67">
        <v>9</v>
      </c>
      <c r="B82" s="164" t="s">
        <v>34</v>
      </c>
      <c r="C82" s="67"/>
      <c r="D82" s="197">
        <v>811</v>
      </c>
      <c r="E82" s="63">
        <f t="shared" si="64"/>
        <v>3992.3749449500001</v>
      </c>
      <c r="F82" s="63"/>
      <c r="G82" s="61">
        <f t="shared" si="65"/>
        <v>443.15361888945</v>
      </c>
      <c r="H82" s="60">
        <f t="shared" si="66"/>
        <v>0</v>
      </c>
      <c r="I82" s="61">
        <f t="shared" si="67"/>
        <v>360.87077127403052</v>
      </c>
      <c r="J82" s="60">
        <f t="shared" si="68"/>
        <v>19.612541917066878</v>
      </c>
      <c r="K82" s="62" t="s">
        <v>61</v>
      </c>
      <c r="L82" s="63">
        <f t="shared" si="69"/>
        <v>3168.7380128694526</v>
      </c>
      <c r="M82" s="51"/>
      <c r="N82" s="150">
        <v>2997.7479785155497</v>
      </c>
      <c r="O82" s="147"/>
      <c r="P82" s="128">
        <f t="shared" si="70"/>
        <v>170.99003435390296</v>
      </c>
    </row>
    <row r="83" spans="1:16" ht="12.5" x14ac:dyDescent="0.25">
      <c r="A83" s="168">
        <v>10</v>
      </c>
      <c r="B83" s="169" t="s">
        <v>43</v>
      </c>
      <c r="C83" s="117"/>
      <c r="D83" s="197">
        <v>826</v>
      </c>
      <c r="E83" s="59">
        <f t="shared" ref="E83" si="71">D83*$E$2</f>
        <v>4066.2166517000001</v>
      </c>
      <c r="F83" s="59"/>
      <c r="G83" s="153">
        <f t="shared" ref="G83" si="72">E83*$G$10</f>
        <v>451.35004833869999</v>
      </c>
      <c r="H83" s="114">
        <f t="shared" ref="H83" si="73">IF(E83&lt;$L$2,$L$2-E83,0)</f>
        <v>0</v>
      </c>
      <c r="I83" s="153">
        <f t="shared" ref="I83" si="74">(E83*98.25%)*$I$10</f>
        <v>367.545323147163</v>
      </c>
      <c r="J83" s="114">
        <f t="shared" ref="J83" si="75">(E83*98.25%)*$J$10</f>
        <v>19.975289301476252</v>
      </c>
      <c r="K83" s="154" t="s">
        <v>61</v>
      </c>
      <c r="L83" s="59">
        <f t="shared" ref="L83" si="76">E83-G83+H83-I83-J83</f>
        <v>3227.3459909126609</v>
      </c>
      <c r="M83" s="51"/>
      <c r="N83" s="173">
        <v>3053.5373329544245</v>
      </c>
      <c r="O83" s="147"/>
      <c r="P83" s="170">
        <f t="shared" si="70"/>
        <v>173.80865795823638</v>
      </c>
    </row>
    <row r="84" spans="1:16" ht="12.5" x14ac:dyDescent="0.25">
      <c r="A84" s="328" t="s">
        <v>114</v>
      </c>
      <c r="B84" s="328"/>
      <c r="C84" s="328"/>
      <c r="D84" s="328"/>
      <c r="E84" s="328"/>
      <c r="F84" s="328"/>
      <c r="G84" s="328"/>
      <c r="H84" s="328"/>
      <c r="I84" s="328"/>
      <c r="J84" s="328"/>
      <c r="K84" s="328"/>
      <c r="L84" s="328"/>
      <c r="M84" s="188"/>
      <c r="P84" s="172" t="s">
        <v>43</v>
      </c>
    </row>
    <row r="85" spans="1:16" ht="12.5" x14ac:dyDescent="0.25">
      <c r="A85" s="277" t="s">
        <v>26</v>
      </c>
      <c r="B85" s="53" t="s">
        <v>44</v>
      </c>
      <c r="C85" s="67"/>
      <c r="D85" s="67" t="s">
        <v>1</v>
      </c>
      <c r="E85" s="67" t="s">
        <v>3</v>
      </c>
      <c r="F85" s="67"/>
      <c r="G85" s="136" t="s">
        <v>5</v>
      </c>
      <c r="H85" s="67" t="s">
        <v>7</v>
      </c>
      <c r="I85" s="136" t="s">
        <v>6</v>
      </c>
      <c r="J85" s="67" t="s">
        <v>13</v>
      </c>
      <c r="K85" s="68" t="s">
        <v>14</v>
      </c>
      <c r="L85" s="67" t="s">
        <v>8</v>
      </c>
      <c r="M85" s="133"/>
      <c r="N85" s="123" t="s">
        <v>43</v>
      </c>
      <c r="P85" s="172" t="s">
        <v>43</v>
      </c>
    </row>
    <row r="86" spans="1:16" ht="20" x14ac:dyDescent="0.25">
      <c r="A86" s="277"/>
      <c r="B86" s="53" t="s">
        <v>45</v>
      </c>
      <c r="C86" s="67"/>
      <c r="D86" s="67" t="s">
        <v>2</v>
      </c>
      <c r="E86" s="67" t="s">
        <v>4</v>
      </c>
      <c r="F86" s="67"/>
      <c r="G86" s="70">
        <f>'Cat C '!$F$6</f>
        <v>0.111</v>
      </c>
      <c r="H86" s="67" t="s">
        <v>11</v>
      </c>
      <c r="I86" s="55">
        <f>'Cat C '!$H$6</f>
        <v>9.1999999999999998E-2</v>
      </c>
      <c r="J86" s="56">
        <f>'Cat C '!$I$6</f>
        <v>5.0000000000000001E-3</v>
      </c>
      <c r="K86" s="68" t="s">
        <v>12</v>
      </c>
      <c r="L86" s="67" t="s">
        <v>9</v>
      </c>
      <c r="M86" s="133"/>
      <c r="N86" s="174" t="s">
        <v>158</v>
      </c>
      <c r="P86" s="171" t="s">
        <v>157</v>
      </c>
    </row>
    <row r="87" spans="1:16" ht="12.5" x14ac:dyDescent="0.25">
      <c r="A87" s="67">
        <v>1</v>
      </c>
      <c r="B87" s="164" t="s">
        <v>30</v>
      </c>
      <c r="C87" s="67"/>
      <c r="D87" s="197">
        <v>660</v>
      </c>
      <c r="E87" s="63">
        <f t="shared" ref="E87:E95" si="77">D87*$E$2</f>
        <v>3249.0350970000004</v>
      </c>
      <c r="F87" s="63"/>
      <c r="G87" s="61">
        <f t="shared" ref="G87:G95" si="78">E87*$G$10</f>
        <v>360.64289576700003</v>
      </c>
      <c r="H87" s="60">
        <f t="shared" ref="H87:H95" si="79">IF(E87&lt;$L$2,$L$2-E87,0)</f>
        <v>0</v>
      </c>
      <c r="I87" s="61">
        <f t="shared" ref="I87:I95" si="80">(E87*98.25%)*$I$10</f>
        <v>293.68028241783003</v>
      </c>
      <c r="J87" s="60">
        <f t="shared" ref="J87:J95" si="81">(E87*98.25%)*$J$10</f>
        <v>15.960884914012501</v>
      </c>
      <c r="K87" s="62" t="s">
        <v>61</v>
      </c>
      <c r="L87" s="63">
        <f t="shared" ref="L87:L95" si="82">E87-G87+H87-I87-J87</f>
        <v>2578.7510339011578</v>
      </c>
      <c r="M87" s="51"/>
      <c r="N87" s="150">
        <v>2436.1351438308748</v>
      </c>
      <c r="O87" s="147"/>
      <c r="P87" s="128">
        <f t="shared" ref="P87:P95" si="83">L87-N87</f>
        <v>142.61589007028306</v>
      </c>
    </row>
    <row r="88" spans="1:16" ht="12.5" x14ac:dyDescent="0.25">
      <c r="A88" s="67">
        <v>2</v>
      </c>
      <c r="B88" s="164" t="s">
        <v>30</v>
      </c>
      <c r="C88" s="67"/>
      <c r="D88" s="197">
        <v>700</v>
      </c>
      <c r="E88" s="63">
        <f t="shared" si="77"/>
        <v>3445.9463150000001</v>
      </c>
      <c r="F88" s="63"/>
      <c r="G88" s="61">
        <f t="shared" si="78"/>
        <v>382.50004096500004</v>
      </c>
      <c r="H88" s="60">
        <f t="shared" si="79"/>
        <v>0</v>
      </c>
      <c r="I88" s="61">
        <f t="shared" si="80"/>
        <v>311.47908741285005</v>
      </c>
      <c r="J88" s="60">
        <f t="shared" si="81"/>
        <v>16.928211272437501</v>
      </c>
      <c r="K88" s="62" t="s">
        <v>61</v>
      </c>
      <c r="L88" s="63">
        <f t="shared" si="82"/>
        <v>2735.038975349712</v>
      </c>
      <c r="M88" s="51"/>
      <c r="N88" s="150">
        <v>2584.9067556678751</v>
      </c>
      <c r="O88" s="147"/>
      <c r="P88" s="128">
        <f t="shared" si="83"/>
        <v>150.13221968183689</v>
      </c>
    </row>
    <row r="89" spans="1:16" ht="12.5" x14ac:dyDescent="0.25">
      <c r="A89" s="67">
        <v>3</v>
      </c>
      <c r="B89" s="164" t="s">
        <v>30</v>
      </c>
      <c r="C89" s="67"/>
      <c r="D89" s="197">
        <v>735</v>
      </c>
      <c r="E89" s="63">
        <f t="shared" si="77"/>
        <v>3618.2436307500002</v>
      </c>
      <c r="F89" s="63"/>
      <c r="G89" s="61">
        <f t="shared" si="78"/>
        <v>401.62504301325004</v>
      </c>
      <c r="H89" s="60">
        <f t="shared" si="79"/>
        <v>0</v>
      </c>
      <c r="I89" s="61">
        <f t="shared" si="80"/>
        <v>327.05304178349252</v>
      </c>
      <c r="J89" s="60">
        <f t="shared" si="81"/>
        <v>17.774621836059378</v>
      </c>
      <c r="K89" s="62" t="s">
        <v>61</v>
      </c>
      <c r="L89" s="63">
        <f t="shared" si="82"/>
        <v>2871.7909241171983</v>
      </c>
      <c r="M89" s="51"/>
      <c r="N89" s="150">
        <v>2715.0819160252499</v>
      </c>
      <c r="O89" s="147"/>
      <c r="P89" s="128">
        <f t="shared" si="83"/>
        <v>156.70900809194836</v>
      </c>
    </row>
    <row r="90" spans="1:16" ht="12.5" x14ac:dyDescent="0.25">
      <c r="A90" s="67">
        <v>4</v>
      </c>
      <c r="B90" s="164" t="s">
        <v>35</v>
      </c>
      <c r="C90" s="67"/>
      <c r="D90" s="197">
        <v>773</v>
      </c>
      <c r="E90" s="63">
        <f t="shared" si="77"/>
        <v>3805.3092878500001</v>
      </c>
      <c r="F90" s="63"/>
      <c r="G90" s="61">
        <f t="shared" si="78"/>
        <v>422.38933095135002</v>
      </c>
      <c r="H90" s="60">
        <f t="shared" si="79"/>
        <v>0</v>
      </c>
      <c r="I90" s="61">
        <f t="shared" si="80"/>
        <v>343.96190652876152</v>
      </c>
      <c r="J90" s="60">
        <f t="shared" si="81"/>
        <v>18.693581876563126</v>
      </c>
      <c r="K90" s="62" t="s">
        <v>61</v>
      </c>
      <c r="L90" s="63">
        <f t="shared" si="82"/>
        <v>3020.2644684933252</v>
      </c>
      <c r="M90" s="51"/>
      <c r="N90" s="150">
        <v>2856.4149472704003</v>
      </c>
      <c r="O90" s="147"/>
      <c r="P90" s="128">
        <f t="shared" si="83"/>
        <v>163.84952122292498</v>
      </c>
    </row>
    <row r="91" spans="1:16" ht="12.5" x14ac:dyDescent="0.25">
      <c r="A91" s="67">
        <v>5</v>
      </c>
      <c r="B91" s="164" t="s">
        <v>34</v>
      </c>
      <c r="C91" s="67"/>
      <c r="D91" s="197">
        <v>811</v>
      </c>
      <c r="E91" s="63">
        <f t="shared" si="77"/>
        <v>3992.3749449500001</v>
      </c>
      <c r="F91" s="63"/>
      <c r="G91" s="61">
        <f t="shared" si="78"/>
        <v>443.15361888945</v>
      </c>
      <c r="H91" s="60">
        <f t="shared" si="79"/>
        <v>0</v>
      </c>
      <c r="I91" s="61">
        <f t="shared" si="80"/>
        <v>360.87077127403052</v>
      </c>
      <c r="J91" s="60">
        <f t="shared" si="81"/>
        <v>19.612541917066878</v>
      </c>
      <c r="K91" s="62" t="s">
        <v>61</v>
      </c>
      <c r="L91" s="63">
        <f t="shared" si="82"/>
        <v>3168.7380128694526</v>
      </c>
      <c r="M91" s="51"/>
      <c r="N91" s="150">
        <v>2997.7479785155497</v>
      </c>
      <c r="O91" s="147"/>
      <c r="P91" s="128">
        <f t="shared" si="83"/>
        <v>170.99003435390296</v>
      </c>
    </row>
    <row r="92" spans="1:16" ht="12.5" x14ac:dyDescent="0.25">
      <c r="A92" s="67">
        <v>6</v>
      </c>
      <c r="B92" s="167" t="s">
        <v>43</v>
      </c>
      <c r="C92" s="67"/>
      <c r="D92" s="197">
        <v>835</v>
      </c>
      <c r="E92" s="63">
        <f t="shared" si="77"/>
        <v>4110.5216757500002</v>
      </c>
      <c r="F92" s="63"/>
      <c r="G92" s="61">
        <f t="shared" si="78"/>
        <v>456.26790600825001</v>
      </c>
      <c r="H92" s="60">
        <f t="shared" si="79"/>
        <v>0</v>
      </c>
      <c r="I92" s="61">
        <f t="shared" si="80"/>
        <v>371.55005427104254</v>
      </c>
      <c r="J92" s="60">
        <f t="shared" si="81"/>
        <v>20.192937732121877</v>
      </c>
      <c r="K92" s="62" t="s">
        <v>61</v>
      </c>
      <c r="L92" s="63">
        <f t="shared" si="82"/>
        <v>3262.5107777385861</v>
      </c>
      <c r="M92" s="51"/>
      <c r="N92" s="150">
        <v>3087.0109456177493</v>
      </c>
      <c r="O92" s="147"/>
      <c r="P92" s="128">
        <f t="shared" si="83"/>
        <v>175.4998321208368</v>
      </c>
    </row>
    <row r="93" spans="1:16" ht="12.5" x14ac:dyDescent="0.25">
      <c r="A93" s="332" t="s">
        <v>54</v>
      </c>
      <c r="B93" s="366" t="s">
        <v>43</v>
      </c>
      <c r="C93" s="117"/>
      <c r="D93" s="197">
        <v>895</v>
      </c>
      <c r="E93" s="63">
        <f t="shared" si="77"/>
        <v>4405.88850275</v>
      </c>
      <c r="F93" s="63"/>
      <c r="G93" s="61">
        <f t="shared" si="78"/>
        <v>489.05362380525003</v>
      </c>
      <c r="H93" s="60">
        <f t="shared" si="79"/>
        <v>0</v>
      </c>
      <c r="I93" s="61">
        <f t="shared" si="80"/>
        <v>398.24826176357249</v>
      </c>
      <c r="J93" s="60">
        <f t="shared" si="81"/>
        <v>21.643927269759374</v>
      </c>
      <c r="K93" s="62" t="s">
        <v>61</v>
      </c>
      <c r="L93" s="63">
        <f t="shared" si="82"/>
        <v>3496.9426899114183</v>
      </c>
      <c r="M93" s="51"/>
      <c r="N93" s="150">
        <v>3310.16836337325</v>
      </c>
      <c r="O93" s="147"/>
      <c r="P93" s="128">
        <f t="shared" si="83"/>
        <v>186.77432653816822</v>
      </c>
    </row>
    <row r="94" spans="1:16" ht="12.5" x14ac:dyDescent="0.25">
      <c r="A94" s="332"/>
      <c r="B94" s="366"/>
      <c r="C94" s="117"/>
      <c r="D94" s="197">
        <v>930</v>
      </c>
      <c r="E94" s="63">
        <f t="shared" si="77"/>
        <v>4578.1858185000001</v>
      </c>
      <c r="F94" s="63"/>
      <c r="G94" s="61">
        <f t="shared" si="78"/>
        <v>508.17862585350002</v>
      </c>
      <c r="H94" s="60">
        <f t="shared" si="79"/>
        <v>0</v>
      </c>
      <c r="I94" s="61">
        <f t="shared" si="80"/>
        <v>413.82221613421501</v>
      </c>
      <c r="J94" s="60">
        <f t="shared" si="81"/>
        <v>22.49033783338125</v>
      </c>
      <c r="K94" s="62" t="s">
        <v>61</v>
      </c>
      <c r="L94" s="63">
        <f t="shared" si="82"/>
        <v>3633.6946386789041</v>
      </c>
      <c r="M94" s="51"/>
      <c r="N94" s="150">
        <v>3440.3435237306244</v>
      </c>
      <c r="O94" s="147"/>
      <c r="P94" s="128">
        <f t="shared" si="83"/>
        <v>193.3511149482797</v>
      </c>
    </row>
    <row r="95" spans="1:16" ht="12.5" x14ac:dyDescent="0.25">
      <c r="A95" s="332"/>
      <c r="B95" s="366"/>
      <c r="C95" s="117"/>
      <c r="D95" s="197">
        <v>977</v>
      </c>
      <c r="E95" s="63">
        <f t="shared" si="77"/>
        <v>4809.5564996500007</v>
      </c>
      <c r="F95" s="63"/>
      <c r="G95" s="61">
        <f t="shared" si="78"/>
        <v>533.86077146115008</v>
      </c>
      <c r="H95" s="60">
        <f t="shared" si="79"/>
        <v>0</v>
      </c>
      <c r="I95" s="61">
        <f t="shared" si="80"/>
        <v>434.73581200336355</v>
      </c>
      <c r="J95" s="60">
        <f t="shared" si="81"/>
        <v>23.62694630453063</v>
      </c>
      <c r="K95" s="62" t="s">
        <v>61</v>
      </c>
      <c r="L95" s="63">
        <f t="shared" si="82"/>
        <v>3817.3329698809566</v>
      </c>
      <c r="M95" s="51"/>
      <c r="N95" s="173">
        <v>3615.1501676390999</v>
      </c>
      <c r="O95" s="147"/>
      <c r="P95" s="170">
        <f t="shared" si="83"/>
        <v>202.18280224185673</v>
      </c>
    </row>
    <row r="96" spans="1:16" ht="12.5" x14ac:dyDescent="0.25">
      <c r="A96" s="328" t="s">
        <v>144</v>
      </c>
      <c r="B96" s="328"/>
      <c r="C96" s="328"/>
      <c r="D96" s="328"/>
      <c r="E96" s="328"/>
      <c r="F96" s="328"/>
      <c r="G96" s="328"/>
      <c r="H96" s="328"/>
      <c r="I96" s="328"/>
      <c r="J96" s="328"/>
      <c r="K96" s="328"/>
      <c r="L96" s="328"/>
      <c r="M96" s="188"/>
      <c r="N96" s="148"/>
      <c r="O96" s="148"/>
      <c r="P96" s="172" t="s">
        <v>43</v>
      </c>
    </row>
    <row r="97" spans="1:16" ht="12.5" x14ac:dyDescent="0.25">
      <c r="A97" s="277" t="s">
        <v>26</v>
      </c>
      <c r="B97" s="53" t="s">
        <v>44</v>
      </c>
      <c r="C97" s="67"/>
      <c r="D97" s="67" t="s">
        <v>1</v>
      </c>
      <c r="E97" s="67" t="s">
        <v>3</v>
      </c>
      <c r="F97" s="67"/>
      <c r="G97" s="136" t="s">
        <v>5</v>
      </c>
      <c r="H97" s="67" t="s">
        <v>7</v>
      </c>
      <c r="I97" s="136" t="s">
        <v>6</v>
      </c>
      <c r="J97" s="67" t="s">
        <v>13</v>
      </c>
      <c r="K97" s="68" t="s">
        <v>14</v>
      </c>
      <c r="L97" s="67" t="s">
        <v>8</v>
      </c>
      <c r="M97" s="133"/>
      <c r="N97" s="123" t="s">
        <v>43</v>
      </c>
      <c r="P97" s="172" t="s">
        <v>43</v>
      </c>
    </row>
    <row r="98" spans="1:16" ht="20" x14ac:dyDescent="0.25">
      <c r="A98" s="277"/>
      <c r="B98" s="53" t="s">
        <v>45</v>
      </c>
      <c r="C98" s="67"/>
      <c r="D98" s="67" t="s">
        <v>2</v>
      </c>
      <c r="E98" s="67" t="s">
        <v>4</v>
      </c>
      <c r="F98" s="67"/>
      <c r="G98" s="70">
        <f>'Cat C '!$F$6</f>
        <v>0.111</v>
      </c>
      <c r="H98" s="67" t="s">
        <v>11</v>
      </c>
      <c r="I98" s="55">
        <f>'Cat C '!$H$6</f>
        <v>9.1999999999999998E-2</v>
      </c>
      <c r="J98" s="56">
        <f>'Cat C '!$I$6</f>
        <v>5.0000000000000001E-3</v>
      </c>
      <c r="K98" s="68" t="s">
        <v>12</v>
      </c>
      <c r="L98" s="67" t="s">
        <v>9</v>
      </c>
      <c r="M98" s="133"/>
      <c r="N98" s="174" t="s">
        <v>158</v>
      </c>
      <c r="P98" s="171" t="s">
        <v>157</v>
      </c>
    </row>
    <row r="99" spans="1:16" ht="12.5" x14ac:dyDescent="0.25">
      <c r="A99" s="67">
        <v>1</v>
      </c>
      <c r="B99" s="164" t="s">
        <v>30</v>
      </c>
      <c r="C99" s="67"/>
      <c r="D99" s="197">
        <v>603</v>
      </c>
      <c r="E99" s="63">
        <f t="shared" ref="E99:E105" si="84">D99*$E$2</f>
        <v>2968.43661135</v>
      </c>
      <c r="F99" s="63"/>
      <c r="G99" s="61">
        <f t="shared" ref="G99:G105" si="85">E99*$G$10</f>
        <v>329.49646385985</v>
      </c>
      <c r="H99" s="60">
        <f t="shared" ref="H99:H105" si="86">IF(E99&lt;$L$2,$L$2-E99,0)</f>
        <v>0</v>
      </c>
      <c r="I99" s="61">
        <f t="shared" ref="I99:I105" si="87">(E99*98.25%)*$I$10</f>
        <v>268.3169852999265</v>
      </c>
      <c r="J99" s="60">
        <f t="shared" ref="J99:J105" si="88">(E99*98.25%)*$J$10</f>
        <v>14.582444853256876</v>
      </c>
      <c r="K99" s="62" t="s">
        <v>61</v>
      </c>
      <c r="L99" s="63">
        <f t="shared" ref="L99:L105" si="89">E99-G99+H99-I99-J99</f>
        <v>2356.0407173369667</v>
      </c>
      <c r="M99" s="51"/>
      <c r="N99" s="150">
        <v>2224.13559696315</v>
      </c>
      <c r="O99" s="147"/>
      <c r="P99" s="128">
        <f t="shared" ref="P99:P105" si="90">L99-N99</f>
        <v>131.90512037381677</v>
      </c>
    </row>
    <row r="100" spans="1:16" ht="12.5" x14ac:dyDescent="0.25">
      <c r="A100" s="67">
        <v>2</v>
      </c>
      <c r="B100" s="164" t="s">
        <v>30</v>
      </c>
      <c r="C100" s="67"/>
      <c r="D100" s="197">
        <v>631</v>
      </c>
      <c r="E100" s="63">
        <f t="shared" si="84"/>
        <v>3106.2744639500002</v>
      </c>
      <c r="F100" s="63"/>
      <c r="G100" s="61">
        <f t="shared" si="85"/>
        <v>344.79646549845</v>
      </c>
      <c r="H100" s="60">
        <f t="shared" si="86"/>
        <v>0</v>
      </c>
      <c r="I100" s="61">
        <f t="shared" si="87"/>
        <v>280.77614879644051</v>
      </c>
      <c r="J100" s="60">
        <f t="shared" si="88"/>
        <v>15.259573304154376</v>
      </c>
      <c r="K100" s="62" t="s">
        <v>61</v>
      </c>
      <c r="L100" s="63">
        <f t="shared" si="89"/>
        <v>2465.4422763509556</v>
      </c>
      <c r="M100" s="51"/>
      <c r="N100" s="150">
        <v>2328.2757252490496</v>
      </c>
      <c r="O100" s="147"/>
      <c r="P100" s="128">
        <f t="shared" si="90"/>
        <v>137.16655110190595</v>
      </c>
    </row>
    <row r="101" spans="1:16" ht="12.5" x14ac:dyDescent="0.25">
      <c r="A101" s="67">
        <v>3</v>
      </c>
      <c r="B101" s="164" t="s">
        <v>34</v>
      </c>
      <c r="C101" s="67"/>
      <c r="D101" s="197">
        <v>661</v>
      </c>
      <c r="E101" s="63">
        <f t="shared" si="84"/>
        <v>3253.9578774500001</v>
      </c>
      <c r="F101" s="63"/>
      <c r="G101" s="61">
        <f t="shared" si="85"/>
        <v>361.18932439694998</v>
      </c>
      <c r="H101" s="60">
        <f t="shared" si="86"/>
        <v>0</v>
      </c>
      <c r="I101" s="61">
        <f t="shared" si="87"/>
        <v>294.12525254270554</v>
      </c>
      <c r="J101" s="60">
        <f t="shared" si="88"/>
        <v>15.985068072973126</v>
      </c>
      <c r="K101" s="62" t="s">
        <v>61</v>
      </c>
      <c r="L101" s="63">
        <f t="shared" si="89"/>
        <v>2582.6582324373712</v>
      </c>
      <c r="M101" s="51"/>
      <c r="N101" s="150">
        <v>2439.8544341268002</v>
      </c>
      <c r="O101" s="147"/>
      <c r="P101" s="128">
        <f t="shared" si="90"/>
        <v>142.80379831057098</v>
      </c>
    </row>
    <row r="102" spans="1:16" ht="12.5" x14ac:dyDescent="0.25">
      <c r="A102" s="67">
        <v>4</v>
      </c>
      <c r="B102" s="164" t="s">
        <v>34</v>
      </c>
      <c r="C102" s="67"/>
      <c r="D102" s="197">
        <v>705</v>
      </c>
      <c r="E102" s="63">
        <f t="shared" si="84"/>
        <v>3470.5602172500003</v>
      </c>
      <c r="F102" s="63"/>
      <c r="G102" s="61">
        <f t="shared" si="85"/>
        <v>385.23218411475005</v>
      </c>
      <c r="H102" s="60">
        <f t="shared" si="86"/>
        <v>0</v>
      </c>
      <c r="I102" s="61">
        <f t="shared" si="87"/>
        <v>313.70393803722754</v>
      </c>
      <c r="J102" s="60">
        <f t="shared" si="88"/>
        <v>17.049127067240626</v>
      </c>
      <c r="K102" s="62" t="s">
        <v>61</v>
      </c>
      <c r="L102" s="63">
        <f t="shared" si="89"/>
        <v>2754.5749680307822</v>
      </c>
      <c r="M102" s="51"/>
      <c r="N102" s="150">
        <v>2603.5032071474998</v>
      </c>
      <c r="O102" s="147"/>
      <c r="P102" s="128">
        <f t="shared" si="90"/>
        <v>151.07176088328242</v>
      </c>
    </row>
    <row r="103" spans="1:16" ht="12.5" x14ac:dyDescent="0.25">
      <c r="A103" s="67">
        <v>5</v>
      </c>
      <c r="B103" s="164" t="s">
        <v>34</v>
      </c>
      <c r="C103" s="67"/>
      <c r="D103" s="197">
        <v>744</v>
      </c>
      <c r="E103" s="63">
        <f t="shared" si="84"/>
        <v>3662.5486548000003</v>
      </c>
      <c r="F103" s="63"/>
      <c r="G103" s="61">
        <f t="shared" si="85"/>
        <v>406.54290068280005</v>
      </c>
      <c r="H103" s="60">
        <f t="shared" si="86"/>
        <v>0</v>
      </c>
      <c r="I103" s="61">
        <f t="shared" si="87"/>
        <v>331.05777290737205</v>
      </c>
      <c r="J103" s="60">
        <f t="shared" si="88"/>
        <v>17.992270266705003</v>
      </c>
      <c r="K103" s="62" t="s">
        <v>61</v>
      </c>
      <c r="L103" s="63">
        <f t="shared" si="89"/>
        <v>2906.9557109431234</v>
      </c>
      <c r="M103" s="51"/>
      <c r="N103" s="150">
        <v>2748.5555286885751</v>
      </c>
      <c r="O103" s="147"/>
      <c r="P103" s="128">
        <f t="shared" si="90"/>
        <v>158.40018225454833</v>
      </c>
    </row>
    <row r="104" spans="1:16" ht="12.5" x14ac:dyDescent="0.25">
      <c r="A104" s="67">
        <v>6</v>
      </c>
      <c r="B104" s="164" t="s">
        <v>34</v>
      </c>
      <c r="C104" s="67"/>
      <c r="D104" s="197">
        <v>789</v>
      </c>
      <c r="E104" s="63">
        <f t="shared" si="84"/>
        <v>3884.0737750500002</v>
      </c>
      <c r="F104" s="63"/>
      <c r="G104" s="61">
        <f t="shared" si="85"/>
        <v>431.13218903055002</v>
      </c>
      <c r="H104" s="60">
        <f t="shared" si="86"/>
        <v>0</v>
      </c>
      <c r="I104" s="61">
        <f t="shared" si="87"/>
        <v>351.08142852676951</v>
      </c>
      <c r="J104" s="60">
        <f t="shared" si="88"/>
        <v>19.080512419933129</v>
      </c>
      <c r="K104" s="62" t="s">
        <v>61</v>
      </c>
      <c r="L104" s="63">
        <f t="shared" si="89"/>
        <v>3082.7796450727474</v>
      </c>
      <c r="M104" s="51"/>
      <c r="N104" s="150">
        <v>2915.9235920051997</v>
      </c>
      <c r="O104" s="147"/>
      <c r="P104" s="128">
        <f t="shared" si="90"/>
        <v>166.85605306754769</v>
      </c>
    </row>
    <row r="105" spans="1:16" ht="12.5" x14ac:dyDescent="0.25">
      <c r="A105" s="67">
        <v>7</v>
      </c>
      <c r="B105" s="167" t="s">
        <v>43</v>
      </c>
      <c r="C105" s="117"/>
      <c r="D105" s="197">
        <v>829</v>
      </c>
      <c r="E105" s="63">
        <f t="shared" si="84"/>
        <v>4080.9849930500004</v>
      </c>
      <c r="F105" s="63"/>
      <c r="G105" s="61">
        <f t="shared" si="85"/>
        <v>452.98933422855004</v>
      </c>
      <c r="H105" s="60">
        <f t="shared" si="86"/>
        <v>0</v>
      </c>
      <c r="I105" s="61">
        <f t="shared" si="87"/>
        <v>368.88023352178953</v>
      </c>
      <c r="J105" s="60">
        <f t="shared" si="88"/>
        <v>20.047838778358127</v>
      </c>
      <c r="K105" s="62" t="s">
        <v>61</v>
      </c>
      <c r="L105" s="63">
        <f t="shared" si="89"/>
        <v>3239.0675865213025</v>
      </c>
      <c r="M105" s="51"/>
      <c r="N105" s="150">
        <v>3064.6952038421996</v>
      </c>
      <c r="O105" s="147"/>
      <c r="P105" s="128">
        <f t="shared" si="90"/>
        <v>174.37238267910288</v>
      </c>
    </row>
    <row r="106" spans="1:16" ht="12.5" x14ac:dyDescent="0.25">
      <c r="A106" s="329" t="s">
        <v>115</v>
      </c>
      <c r="B106" s="329"/>
      <c r="C106" s="329"/>
      <c r="D106" s="329"/>
      <c r="E106" s="329"/>
      <c r="F106" s="329"/>
      <c r="G106" s="329"/>
      <c r="H106" s="329"/>
      <c r="I106" s="329"/>
      <c r="J106" s="329"/>
      <c r="K106" s="329"/>
      <c r="L106" s="329"/>
      <c r="M106" s="180"/>
      <c r="N106" s="138"/>
      <c r="P106" s="128" t="s">
        <v>43</v>
      </c>
    </row>
    <row r="107" spans="1:16" ht="12.5" x14ac:dyDescent="0.25">
      <c r="A107" s="222" t="s">
        <v>26</v>
      </c>
      <c r="B107" s="53" t="s">
        <v>44</v>
      </c>
      <c r="C107" s="67"/>
      <c r="D107" s="67" t="s">
        <v>1</v>
      </c>
      <c r="E107" s="67" t="s">
        <v>3</v>
      </c>
      <c r="F107" s="67"/>
      <c r="G107" s="136" t="s">
        <v>5</v>
      </c>
      <c r="H107" s="67" t="s">
        <v>7</v>
      </c>
      <c r="I107" s="136" t="s">
        <v>6</v>
      </c>
      <c r="J107" s="67" t="s">
        <v>13</v>
      </c>
      <c r="K107" s="68" t="s">
        <v>14</v>
      </c>
      <c r="L107" s="67" t="s">
        <v>8</v>
      </c>
      <c r="M107" s="133"/>
      <c r="N107" s="138" t="s">
        <v>43</v>
      </c>
      <c r="P107" s="128" t="s">
        <v>43</v>
      </c>
    </row>
    <row r="108" spans="1:16" ht="20" x14ac:dyDescent="0.25">
      <c r="A108" s="222"/>
      <c r="B108" s="53" t="s">
        <v>45</v>
      </c>
      <c r="C108" s="67"/>
      <c r="D108" s="67" t="s">
        <v>2</v>
      </c>
      <c r="E108" s="67" t="s">
        <v>4</v>
      </c>
      <c r="F108" s="67"/>
      <c r="G108" s="70">
        <f>'Cat C '!$F$6</f>
        <v>0.111</v>
      </c>
      <c r="H108" s="67" t="s">
        <v>11</v>
      </c>
      <c r="I108" s="55">
        <f>'Cat C '!$H$6</f>
        <v>9.1999999999999998E-2</v>
      </c>
      <c r="J108" s="56">
        <f>'Cat C '!$I$6</f>
        <v>5.0000000000000001E-3</v>
      </c>
      <c r="K108" s="68" t="s">
        <v>12</v>
      </c>
      <c r="L108" s="67" t="s">
        <v>9</v>
      </c>
      <c r="M108" s="133"/>
      <c r="N108" s="138" t="s">
        <v>158</v>
      </c>
      <c r="P108" s="125" t="s">
        <v>157</v>
      </c>
    </row>
    <row r="109" spans="1:16" ht="12.5" x14ac:dyDescent="0.25">
      <c r="A109" s="67">
        <v>1</v>
      </c>
      <c r="B109" s="164" t="s">
        <v>37</v>
      </c>
      <c r="C109" s="67"/>
      <c r="D109" s="197">
        <v>390</v>
      </c>
      <c r="E109" s="63">
        <f t="shared" ref="E109:E119" si="91">D109*$E$2</f>
        <v>1919.8843755</v>
      </c>
      <c r="F109" s="63"/>
      <c r="G109" s="61">
        <f t="shared" ref="G109:G119" si="92">E109*$G$10</f>
        <v>213.1071656805</v>
      </c>
      <c r="H109" s="60">
        <f t="shared" ref="H109:H119" si="93">IF(E109&lt;$L$2,$L$2-E109,0)</f>
        <v>0</v>
      </c>
      <c r="I109" s="61">
        <f t="shared" ref="I109:I119" si="94">(E109*98.25%)*$I$10</f>
        <v>173.53834870144499</v>
      </c>
      <c r="J109" s="60">
        <f t="shared" ref="J109:J119" si="95">(E109*98.25%)*$J$10</f>
        <v>9.4314319946437504</v>
      </c>
      <c r="K109" s="62" t="s">
        <v>61</v>
      </c>
      <c r="L109" s="63">
        <f t="shared" ref="L109:L119" si="96">E109-G109+H109-I109-J109</f>
        <v>1523.8074291234111</v>
      </c>
      <c r="M109" s="51"/>
      <c r="N109" s="150">
        <v>1431.9267639311247</v>
      </c>
      <c r="O109" s="147"/>
      <c r="P109" s="128">
        <f t="shared" ref="P109:P119" si="97">L109-N109</f>
        <v>91.880665192286415</v>
      </c>
    </row>
    <row r="110" spans="1:16" ht="12.5" x14ac:dyDescent="0.25">
      <c r="A110" s="67">
        <v>2</v>
      </c>
      <c r="B110" s="164" t="s">
        <v>30</v>
      </c>
      <c r="C110" s="67"/>
      <c r="D110" s="197">
        <v>409</v>
      </c>
      <c r="E110" s="63">
        <f t="shared" si="91"/>
        <v>2013.4172040500002</v>
      </c>
      <c r="F110" s="63"/>
      <c r="G110" s="61">
        <f t="shared" si="92"/>
        <v>223.48930964955002</v>
      </c>
      <c r="H110" s="60">
        <f t="shared" si="93"/>
        <v>0</v>
      </c>
      <c r="I110" s="61">
        <f t="shared" si="94"/>
        <v>181.99278107407952</v>
      </c>
      <c r="J110" s="60">
        <f t="shared" si="95"/>
        <v>9.8909120148956262</v>
      </c>
      <c r="K110" s="62" t="s">
        <v>61</v>
      </c>
      <c r="L110" s="63">
        <f t="shared" si="96"/>
        <v>1598.0442013114753</v>
      </c>
      <c r="M110" s="51"/>
      <c r="N110" s="150">
        <v>1502.5932795536999</v>
      </c>
      <c r="O110" s="147"/>
      <c r="P110" s="128">
        <f t="shared" si="97"/>
        <v>95.450921757775404</v>
      </c>
    </row>
    <row r="111" spans="1:16" ht="12.5" x14ac:dyDescent="0.25">
      <c r="A111" s="67">
        <v>3</v>
      </c>
      <c r="B111" s="164" t="s">
        <v>30</v>
      </c>
      <c r="C111" s="67"/>
      <c r="D111" s="197">
        <v>430</v>
      </c>
      <c r="E111" s="63">
        <f t="shared" si="91"/>
        <v>2116.7955935</v>
      </c>
      <c r="F111" s="63"/>
      <c r="G111" s="61">
        <f t="shared" si="92"/>
        <v>234.96431087850002</v>
      </c>
      <c r="H111" s="60">
        <f t="shared" si="93"/>
        <v>0</v>
      </c>
      <c r="I111" s="61">
        <f t="shared" si="94"/>
        <v>191.33715369646498</v>
      </c>
      <c r="J111" s="60">
        <f t="shared" si="95"/>
        <v>10.39875835306875</v>
      </c>
      <c r="K111" s="62" t="s">
        <v>61</v>
      </c>
      <c r="L111" s="63">
        <f t="shared" si="96"/>
        <v>1680.095370571966</v>
      </c>
      <c r="M111" s="51"/>
      <c r="N111" s="150">
        <v>1580.6983757681248</v>
      </c>
      <c r="O111" s="147"/>
      <c r="P111" s="128">
        <f t="shared" si="97"/>
        <v>99.396994803841153</v>
      </c>
    </row>
    <row r="112" spans="1:16" ht="12.5" x14ac:dyDescent="0.25">
      <c r="A112" s="67">
        <v>4</v>
      </c>
      <c r="B112" s="164" t="s">
        <v>35</v>
      </c>
      <c r="C112" s="67"/>
      <c r="D112" s="197">
        <v>441</v>
      </c>
      <c r="E112" s="63">
        <f t="shared" si="91"/>
        <v>2170.9461784499999</v>
      </c>
      <c r="F112" s="63"/>
      <c r="G112" s="61">
        <f t="shared" si="92"/>
        <v>240.97502580795</v>
      </c>
      <c r="H112" s="60">
        <f t="shared" si="93"/>
        <v>0</v>
      </c>
      <c r="I112" s="61">
        <f t="shared" si="94"/>
        <v>196.23182507009551</v>
      </c>
      <c r="J112" s="60">
        <f t="shared" si="95"/>
        <v>10.664773101635626</v>
      </c>
      <c r="K112" s="62" t="s">
        <v>61</v>
      </c>
      <c r="L112" s="63">
        <f t="shared" si="96"/>
        <v>1723.0745544703188</v>
      </c>
      <c r="M112" s="51"/>
      <c r="N112" s="150">
        <v>1621.6105690233001</v>
      </c>
      <c r="O112" s="147"/>
      <c r="P112" s="128">
        <f t="shared" si="97"/>
        <v>101.46398544701879</v>
      </c>
    </row>
    <row r="113" spans="1:16" ht="12.5" x14ac:dyDescent="0.25">
      <c r="A113" s="67">
        <v>5</v>
      </c>
      <c r="B113" s="164" t="s">
        <v>35</v>
      </c>
      <c r="C113" s="67"/>
      <c r="D113" s="197">
        <v>459</v>
      </c>
      <c r="E113" s="63">
        <f t="shared" si="91"/>
        <v>2259.5562265500002</v>
      </c>
      <c r="F113" s="63"/>
      <c r="G113" s="61">
        <f t="shared" si="92"/>
        <v>250.81074114705004</v>
      </c>
      <c r="H113" s="60">
        <f t="shared" si="93"/>
        <v>0</v>
      </c>
      <c r="I113" s="61">
        <f t="shared" si="94"/>
        <v>204.24128731785453</v>
      </c>
      <c r="J113" s="60">
        <f t="shared" si="95"/>
        <v>11.100069962926877</v>
      </c>
      <c r="K113" s="62" t="s">
        <v>61</v>
      </c>
      <c r="L113" s="63">
        <f t="shared" si="96"/>
        <v>1793.4041281221687</v>
      </c>
      <c r="M113" s="51"/>
      <c r="N113" s="150">
        <v>1688.5577943499497</v>
      </c>
      <c r="O113" s="147"/>
      <c r="P113" s="128">
        <f t="shared" si="97"/>
        <v>104.84633377221894</v>
      </c>
    </row>
    <row r="114" spans="1:16" ht="12.5" x14ac:dyDescent="0.25">
      <c r="A114" s="67">
        <v>6</v>
      </c>
      <c r="B114" s="164" t="s">
        <v>35</v>
      </c>
      <c r="C114" s="67"/>
      <c r="D114" s="197">
        <v>480</v>
      </c>
      <c r="E114" s="63">
        <f t="shared" si="91"/>
        <v>2362.934616</v>
      </c>
      <c r="F114" s="63"/>
      <c r="G114" s="61">
        <f t="shared" si="92"/>
        <v>262.28574237600003</v>
      </c>
      <c r="H114" s="60">
        <f t="shared" si="93"/>
        <v>0</v>
      </c>
      <c r="I114" s="61">
        <f t="shared" si="94"/>
        <v>213.58565994024002</v>
      </c>
      <c r="J114" s="60">
        <f t="shared" si="95"/>
        <v>11.607916301100001</v>
      </c>
      <c r="K114" s="62" t="s">
        <v>61</v>
      </c>
      <c r="L114" s="63">
        <f t="shared" si="96"/>
        <v>1875.4552973826599</v>
      </c>
      <c r="M114" s="51"/>
      <c r="N114" s="150">
        <v>1766.6628905643747</v>
      </c>
      <c r="O114" s="147"/>
      <c r="P114" s="128">
        <f t="shared" si="97"/>
        <v>108.79240681828514</v>
      </c>
    </row>
    <row r="115" spans="1:16" ht="12.5" x14ac:dyDescent="0.25">
      <c r="A115" s="67">
        <v>7</v>
      </c>
      <c r="B115" s="164" t="s">
        <v>34</v>
      </c>
      <c r="C115" s="67"/>
      <c r="D115" s="197">
        <v>504</v>
      </c>
      <c r="E115" s="63">
        <f t="shared" si="91"/>
        <v>2481.0813468000001</v>
      </c>
      <c r="F115" s="63"/>
      <c r="G115" s="61">
        <f t="shared" si="92"/>
        <v>275.40002949480004</v>
      </c>
      <c r="H115" s="60">
        <f t="shared" si="93"/>
        <v>0</v>
      </c>
      <c r="I115" s="61">
        <f t="shared" si="94"/>
        <v>224.26494293725199</v>
      </c>
      <c r="J115" s="60">
        <f t="shared" si="95"/>
        <v>12.188312116155</v>
      </c>
      <c r="K115" s="62" t="s">
        <v>61</v>
      </c>
      <c r="L115" s="63">
        <f t="shared" si="96"/>
        <v>1969.2280622517931</v>
      </c>
      <c r="M115" s="51"/>
      <c r="N115" s="150">
        <v>1855.9258576665752</v>
      </c>
      <c r="O115" s="147"/>
      <c r="P115" s="128">
        <f t="shared" si="97"/>
        <v>113.30220458521785</v>
      </c>
    </row>
    <row r="116" spans="1:16" ht="12.5" x14ac:dyDescent="0.25">
      <c r="A116" s="67">
        <v>8</v>
      </c>
      <c r="B116" s="164" t="s">
        <v>34</v>
      </c>
      <c r="C116" s="67"/>
      <c r="D116" s="197">
        <v>529</v>
      </c>
      <c r="E116" s="63">
        <f t="shared" si="91"/>
        <v>2604.1508580500004</v>
      </c>
      <c r="F116" s="63"/>
      <c r="G116" s="61">
        <f t="shared" si="92"/>
        <v>289.06074524355006</v>
      </c>
      <c r="H116" s="60">
        <f t="shared" si="93"/>
        <v>0</v>
      </c>
      <c r="I116" s="61">
        <f t="shared" si="94"/>
        <v>235.38919605913952</v>
      </c>
      <c r="J116" s="60">
        <f t="shared" si="95"/>
        <v>12.792891090170627</v>
      </c>
      <c r="K116" s="62" t="s">
        <v>61</v>
      </c>
      <c r="L116" s="63">
        <f t="shared" si="96"/>
        <v>2066.9080256571401</v>
      </c>
      <c r="M116" s="51"/>
      <c r="N116" s="150">
        <v>1948.9081150646998</v>
      </c>
      <c r="O116" s="147"/>
      <c r="P116" s="128">
        <f t="shared" si="97"/>
        <v>117.9999105924403</v>
      </c>
    </row>
    <row r="117" spans="1:16" ht="12.5" x14ac:dyDescent="0.25">
      <c r="A117" s="67">
        <v>9</v>
      </c>
      <c r="B117" s="164" t="s">
        <v>36</v>
      </c>
      <c r="C117" s="67"/>
      <c r="D117" s="197">
        <v>553</v>
      </c>
      <c r="E117" s="63">
        <f t="shared" si="91"/>
        <v>2722.29758885</v>
      </c>
      <c r="F117" s="63"/>
      <c r="G117" s="61">
        <f t="shared" si="92"/>
        <v>302.17503236235001</v>
      </c>
      <c r="H117" s="60">
        <f t="shared" si="93"/>
        <v>0</v>
      </c>
      <c r="I117" s="61">
        <f t="shared" si="94"/>
        <v>246.06847905615149</v>
      </c>
      <c r="J117" s="60">
        <f t="shared" si="95"/>
        <v>13.373286905225626</v>
      </c>
      <c r="K117" s="62" t="s">
        <v>61</v>
      </c>
      <c r="L117" s="63">
        <f t="shared" si="96"/>
        <v>2160.6807905262731</v>
      </c>
      <c r="M117" s="51"/>
      <c r="N117" s="150">
        <v>2038.1710821668996</v>
      </c>
      <c r="O117" s="147"/>
      <c r="P117" s="128">
        <f t="shared" si="97"/>
        <v>122.50970835937346</v>
      </c>
    </row>
    <row r="118" spans="1:16" ht="12.5" x14ac:dyDescent="0.25">
      <c r="A118" s="67">
        <v>10</v>
      </c>
      <c r="B118" s="164" t="s">
        <v>33</v>
      </c>
      <c r="C118" s="67"/>
      <c r="D118" s="197">
        <v>577</v>
      </c>
      <c r="E118" s="63">
        <f t="shared" si="91"/>
        <v>2840.4443196500001</v>
      </c>
      <c r="F118" s="63"/>
      <c r="G118" s="61">
        <f t="shared" si="92"/>
        <v>315.28931948115002</v>
      </c>
      <c r="H118" s="60">
        <f t="shared" si="93"/>
        <v>0</v>
      </c>
      <c r="I118" s="61">
        <f t="shared" si="94"/>
        <v>256.74776205316351</v>
      </c>
      <c r="J118" s="60">
        <f t="shared" si="95"/>
        <v>13.953682720280627</v>
      </c>
      <c r="K118" s="62" t="s">
        <v>61</v>
      </c>
      <c r="L118" s="63">
        <f t="shared" si="96"/>
        <v>2254.4535553954061</v>
      </c>
      <c r="M118" s="51"/>
      <c r="N118" s="150">
        <v>2127.4340492690994</v>
      </c>
      <c r="O118" s="147"/>
      <c r="P118" s="128">
        <f t="shared" si="97"/>
        <v>127.01950612630662</v>
      </c>
    </row>
    <row r="119" spans="1:16" ht="12.5" x14ac:dyDescent="0.25">
      <c r="A119" s="67">
        <v>11</v>
      </c>
      <c r="B119" s="166" t="s">
        <v>43</v>
      </c>
      <c r="C119" s="67"/>
      <c r="D119" s="197">
        <v>603</v>
      </c>
      <c r="E119" s="63">
        <f t="shared" si="91"/>
        <v>2968.43661135</v>
      </c>
      <c r="F119" s="63"/>
      <c r="G119" s="61">
        <f t="shared" si="92"/>
        <v>329.49646385985</v>
      </c>
      <c r="H119" s="60">
        <f t="shared" si="93"/>
        <v>0</v>
      </c>
      <c r="I119" s="61">
        <f t="shared" si="94"/>
        <v>268.3169852999265</v>
      </c>
      <c r="J119" s="60">
        <f t="shared" si="95"/>
        <v>14.582444853256876</v>
      </c>
      <c r="K119" s="62" t="s">
        <v>61</v>
      </c>
      <c r="L119" s="63">
        <f t="shared" si="96"/>
        <v>2356.0407173369667</v>
      </c>
      <c r="M119" s="51"/>
      <c r="N119" s="173">
        <v>2224.13559696315</v>
      </c>
      <c r="O119" s="147"/>
      <c r="P119" s="170">
        <f t="shared" si="97"/>
        <v>131.90512037381677</v>
      </c>
    </row>
    <row r="120" spans="1:16" ht="12.5" x14ac:dyDescent="0.25">
      <c r="A120" s="329" t="s">
        <v>116</v>
      </c>
      <c r="B120" s="329"/>
      <c r="C120" s="329"/>
      <c r="D120" s="329"/>
      <c r="E120" s="329"/>
      <c r="F120" s="329"/>
      <c r="G120" s="329"/>
      <c r="H120" s="329"/>
      <c r="I120" s="329"/>
      <c r="J120" s="329"/>
      <c r="K120" s="329"/>
      <c r="L120" s="329"/>
      <c r="M120" s="180"/>
      <c r="P120" s="172" t="s">
        <v>43</v>
      </c>
    </row>
    <row r="121" spans="1:16" ht="12.5" x14ac:dyDescent="0.25">
      <c r="A121" s="277" t="s">
        <v>26</v>
      </c>
      <c r="B121" s="53" t="s">
        <v>44</v>
      </c>
      <c r="C121" s="67"/>
      <c r="D121" s="67" t="s">
        <v>1</v>
      </c>
      <c r="E121" s="67" t="s">
        <v>3</v>
      </c>
      <c r="F121" s="67"/>
      <c r="G121" s="136" t="s">
        <v>5</v>
      </c>
      <c r="H121" s="67" t="s">
        <v>7</v>
      </c>
      <c r="I121" s="136" t="s">
        <v>6</v>
      </c>
      <c r="J121" s="67" t="s">
        <v>13</v>
      </c>
      <c r="K121" s="68" t="s">
        <v>14</v>
      </c>
      <c r="L121" s="67" t="s">
        <v>8</v>
      </c>
      <c r="M121" s="133"/>
      <c r="N121" s="123" t="s">
        <v>43</v>
      </c>
      <c r="P121" s="172" t="s">
        <v>43</v>
      </c>
    </row>
    <row r="122" spans="1:16" ht="20" x14ac:dyDescent="0.25">
      <c r="A122" s="277"/>
      <c r="B122" s="53" t="s">
        <v>45</v>
      </c>
      <c r="C122" s="67"/>
      <c r="D122" s="67" t="s">
        <v>2</v>
      </c>
      <c r="E122" s="67" t="s">
        <v>4</v>
      </c>
      <c r="F122" s="67"/>
      <c r="G122" s="70">
        <f>'Cat C '!$F$6</f>
        <v>0.111</v>
      </c>
      <c r="H122" s="67" t="s">
        <v>11</v>
      </c>
      <c r="I122" s="55">
        <f>'Cat C '!$H$6</f>
        <v>9.1999999999999998E-2</v>
      </c>
      <c r="J122" s="56">
        <f>'Cat C '!$I$6</f>
        <v>5.0000000000000001E-3</v>
      </c>
      <c r="K122" s="68" t="s">
        <v>12</v>
      </c>
      <c r="L122" s="67" t="s">
        <v>9</v>
      </c>
      <c r="M122" s="133"/>
      <c r="N122" s="174" t="s">
        <v>158</v>
      </c>
      <c r="P122" s="171" t="s">
        <v>157</v>
      </c>
    </row>
    <row r="123" spans="1:16" ht="12.5" x14ac:dyDescent="0.25">
      <c r="A123" s="67">
        <v>1</v>
      </c>
      <c r="B123" s="164" t="s">
        <v>59</v>
      </c>
      <c r="C123" s="66"/>
      <c r="D123" s="197">
        <v>395</v>
      </c>
      <c r="E123" s="63">
        <f>D123*$E$2</f>
        <v>1944.4982777500002</v>
      </c>
      <c r="F123" s="63"/>
      <c r="G123" s="61">
        <f t="shared" ref="G123:G132" si="98">E123*$G$10</f>
        <v>215.83930883025002</v>
      </c>
      <c r="H123" s="60">
        <f t="shared" ref="H123:H132" si="99">IF(E123&lt;$L$2,$L$2-E123,0)</f>
        <v>0</v>
      </c>
      <c r="I123" s="61">
        <f t="shared" ref="I123:I132" si="100">(E123*98.25%)*$I$10</f>
        <v>175.76319932582251</v>
      </c>
      <c r="J123" s="60">
        <f t="shared" ref="J123:J132" si="101">(E123*98.25%)*$J$10</f>
        <v>9.5523477894468769</v>
      </c>
      <c r="K123" s="62" t="s">
        <v>61</v>
      </c>
      <c r="L123" s="63">
        <f t="shared" ref="L123:L132" si="102">E123-G123+H123-I123-J123</f>
        <v>1543.3434218044806</v>
      </c>
      <c r="M123" s="51"/>
      <c r="N123" s="150">
        <v>1450.52321541075</v>
      </c>
      <c r="O123" s="147"/>
      <c r="P123" s="128">
        <f t="shared" ref="P123:P132" si="103">L123-N123</f>
        <v>92.820206393730587</v>
      </c>
    </row>
    <row r="124" spans="1:16" ht="12.5" x14ac:dyDescent="0.25">
      <c r="A124" s="67">
        <v>2</v>
      </c>
      <c r="B124" s="164" t="s">
        <v>30</v>
      </c>
      <c r="C124" s="66"/>
      <c r="D124" s="197">
        <v>424</v>
      </c>
      <c r="E124" s="63">
        <f t="shared" ref="E124:E132" si="104">D124*$E$2</f>
        <v>2087.2589108000002</v>
      </c>
      <c r="F124" s="63"/>
      <c r="G124" s="61">
        <f t="shared" si="98"/>
        <v>231.68573909880001</v>
      </c>
      <c r="H124" s="60">
        <f t="shared" si="99"/>
        <v>0</v>
      </c>
      <c r="I124" s="61">
        <f t="shared" si="100"/>
        <v>188.66733294721203</v>
      </c>
      <c r="J124" s="60">
        <f t="shared" si="101"/>
        <v>10.253659399305002</v>
      </c>
      <c r="K124" s="62" t="s">
        <v>61</v>
      </c>
      <c r="L124" s="63">
        <f t="shared" si="102"/>
        <v>1656.6521793546831</v>
      </c>
      <c r="M124" s="51"/>
      <c r="N124" s="150">
        <v>1558.3826339925749</v>
      </c>
      <c r="O124" s="147"/>
      <c r="P124" s="128">
        <f t="shared" si="103"/>
        <v>98.269545362108147</v>
      </c>
    </row>
    <row r="125" spans="1:16" ht="12.5" x14ac:dyDescent="0.25">
      <c r="A125" s="67">
        <v>3</v>
      </c>
      <c r="B125" s="164" t="s">
        <v>30</v>
      </c>
      <c r="C125" s="66"/>
      <c r="D125" s="197">
        <v>450</v>
      </c>
      <c r="E125" s="63">
        <f t="shared" si="104"/>
        <v>2215.2512025000001</v>
      </c>
      <c r="F125" s="63"/>
      <c r="G125" s="61">
        <f t="shared" si="98"/>
        <v>245.89288347750002</v>
      </c>
      <c r="H125" s="60">
        <f t="shared" si="99"/>
        <v>0</v>
      </c>
      <c r="I125" s="61">
        <f t="shared" si="100"/>
        <v>200.23655619397502</v>
      </c>
      <c r="J125" s="60">
        <f t="shared" si="101"/>
        <v>10.882421532281251</v>
      </c>
      <c r="K125" s="62" t="s">
        <v>61</v>
      </c>
      <c r="L125" s="63">
        <f t="shared" si="102"/>
        <v>1758.2393412962438</v>
      </c>
      <c r="M125" s="51"/>
      <c r="N125" s="150">
        <v>1655.084181686625</v>
      </c>
      <c r="O125" s="147"/>
      <c r="P125" s="128">
        <f t="shared" si="103"/>
        <v>103.15515960961875</v>
      </c>
    </row>
    <row r="126" spans="1:16" ht="12.5" x14ac:dyDescent="0.25">
      <c r="A126" s="67">
        <v>4</v>
      </c>
      <c r="B126" s="164" t="s">
        <v>35</v>
      </c>
      <c r="C126" s="66"/>
      <c r="D126" s="197">
        <v>483</v>
      </c>
      <c r="E126" s="63">
        <f t="shared" si="104"/>
        <v>2377.7029573500004</v>
      </c>
      <c r="F126" s="63"/>
      <c r="G126" s="61">
        <f t="shared" si="98"/>
        <v>263.92502826585002</v>
      </c>
      <c r="H126" s="60">
        <f t="shared" si="99"/>
        <v>0</v>
      </c>
      <c r="I126" s="61">
        <f t="shared" si="100"/>
        <v>214.92057031486652</v>
      </c>
      <c r="J126" s="60">
        <f t="shared" si="101"/>
        <v>11.680465777981876</v>
      </c>
      <c r="K126" s="62" t="s">
        <v>61</v>
      </c>
      <c r="L126" s="63">
        <f t="shared" si="102"/>
        <v>1887.1768929913019</v>
      </c>
      <c r="M126" s="51"/>
      <c r="N126" s="150">
        <v>1777.82076145215</v>
      </c>
      <c r="O126" s="147"/>
      <c r="P126" s="128">
        <f t="shared" si="103"/>
        <v>109.35613153915187</v>
      </c>
    </row>
    <row r="127" spans="1:16" ht="12.5" x14ac:dyDescent="0.25">
      <c r="A127" s="67">
        <v>5</v>
      </c>
      <c r="B127" s="164" t="s">
        <v>34</v>
      </c>
      <c r="C127" s="66"/>
      <c r="D127" s="197">
        <v>518</v>
      </c>
      <c r="E127" s="63">
        <f t="shared" si="104"/>
        <v>2550.0002731</v>
      </c>
      <c r="F127" s="63"/>
      <c r="G127" s="61">
        <f t="shared" si="98"/>
        <v>283.05003031410001</v>
      </c>
      <c r="H127" s="60">
        <f t="shared" si="99"/>
        <v>0</v>
      </c>
      <c r="I127" s="61">
        <f t="shared" si="100"/>
        <v>230.49452468550899</v>
      </c>
      <c r="J127" s="60">
        <f t="shared" si="101"/>
        <v>12.526876341603749</v>
      </c>
      <c r="K127" s="62" t="s">
        <v>61</v>
      </c>
      <c r="L127" s="63">
        <f t="shared" si="102"/>
        <v>2023.9288417587868</v>
      </c>
      <c r="M127" s="51"/>
      <c r="N127" s="150">
        <v>1907.9959218095248</v>
      </c>
      <c r="O127" s="147"/>
      <c r="P127" s="128">
        <f t="shared" si="103"/>
        <v>115.93291994926199</v>
      </c>
    </row>
    <row r="128" spans="1:16" ht="12.5" x14ac:dyDescent="0.25">
      <c r="A128" s="67">
        <v>6</v>
      </c>
      <c r="B128" s="164" t="s">
        <v>33</v>
      </c>
      <c r="C128" s="66"/>
      <c r="D128" s="197">
        <v>545</v>
      </c>
      <c r="E128" s="63">
        <f t="shared" si="104"/>
        <v>2682.91534525</v>
      </c>
      <c r="F128" s="63"/>
      <c r="G128" s="61">
        <f t="shared" si="98"/>
        <v>297.80360332275001</v>
      </c>
      <c r="H128" s="60">
        <f t="shared" si="99"/>
        <v>0</v>
      </c>
      <c r="I128" s="61">
        <f t="shared" si="100"/>
        <v>242.50871805714752</v>
      </c>
      <c r="J128" s="60">
        <f t="shared" si="101"/>
        <v>13.179821633540627</v>
      </c>
      <c r="K128" s="62" t="s">
        <v>61</v>
      </c>
      <c r="L128" s="63">
        <f t="shared" si="102"/>
        <v>2129.4232022365618</v>
      </c>
      <c r="M128" s="51"/>
      <c r="N128" s="150">
        <v>2008.4167597994999</v>
      </c>
      <c r="O128" s="147"/>
      <c r="P128" s="128">
        <f t="shared" si="103"/>
        <v>121.00644243706188</v>
      </c>
    </row>
    <row r="129" spans="1:16" ht="12.5" x14ac:dyDescent="0.25">
      <c r="A129" s="67">
        <v>7</v>
      </c>
      <c r="B129" s="164" t="s">
        <v>33</v>
      </c>
      <c r="C129" s="66"/>
      <c r="D129" s="197">
        <v>583</v>
      </c>
      <c r="E129" s="63">
        <f t="shared" si="104"/>
        <v>2869.9810023500004</v>
      </c>
      <c r="F129" s="63"/>
      <c r="G129" s="61">
        <f t="shared" si="98"/>
        <v>318.56789126085005</v>
      </c>
      <c r="H129" s="60">
        <f t="shared" si="99"/>
        <v>0</v>
      </c>
      <c r="I129" s="61">
        <f t="shared" si="100"/>
        <v>259.41758280241658</v>
      </c>
      <c r="J129" s="60">
        <f t="shared" si="101"/>
        <v>14.098781674044378</v>
      </c>
      <c r="K129" s="62" t="s">
        <v>61</v>
      </c>
      <c r="L129" s="63">
        <f t="shared" si="102"/>
        <v>2277.8967466126892</v>
      </c>
      <c r="M129" s="51"/>
      <c r="N129" s="150">
        <v>2149.74979104465</v>
      </c>
      <c r="O129" s="147"/>
      <c r="P129" s="128">
        <f t="shared" si="103"/>
        <v>128.14695556803917</v>
      </c>
    </row>
    <row r="130" spans="1:16" ht="12.5" x14ac:dyDescent="0.25">
      <c r="A130" s="67">
        <v>8</v>
      </c>
      <c r="B130" s="164" t="s">
        <v>33</v>
      </c>
      <c r="C130" s="66"/>
      <c r="D130" s="197">
        <v>615</v>
      </c>
      <c r="E130" s="63">
        <f t="shared" si="104"/>
        <v>3027.5099767500001</v>
      </c>
      <c r="F130" s="63"/>
      <c r="G130" s="61">
        <f t="shared" si="98"/>
        <v>336.05360741925</v>
      </c>
      <c r="H130" s="60">
        <f t="shared" si="99"/>
        <v>0</v>
      </c>
      <c r="I130" s="61">
        <f t="shared" si="100"/>
        <v>273.65662679843251</v>
      </c>
      <c r="J130" s="60">
        <f t="shared" si="101"/>
        <v>14.872642760784377</v>
      </c>
      <c r="K130" s="62" t="s">
        <v>61</v>
      </c>
      <c r="L130" s="63">
        <f t="shared" si="102"/>
        <v>2402.927099771533</v>
      </c>
      <c r="M130" s="51"/>
      <c r="N130" s="150">
        <v>2268.7670805142498</v>
      </c>
      <c r="O130" s="147"/>
      <c r="P130" s="128">
        <f t="shared" si="103"/>
        <v>134.16001925728324</v>
      </c>
    </row>
    <row r="131" spans="1:16" ht="12.5" x14ac:dyDescent="0.25">
      <c r="A131" s="67">
        <v>9</v>
      </c>
      <c r="B131" s="164" t="s">
        <v>33</v>
      </c>
      <c r="C131" s="66"/>
      <c r="D131" s="197">
        <v>642</v>
      </c>
      <c r="E131" s="63">
        <f t="shared" si="104"/>
        <v>3160.4250489000001</v>
      </c>
      <c r="F131" s="63"/>
      <c r="G131" s="61">
        <f t="shared" si="98"/>
        <v>350.80718042789999</v>
      </c>
      <c r="H131" s="60">
        <f t="shared" si="99"/>
        <v>0</v>
      </c>
      <c r="I131" s="61">
        <f t="shared" si="100"/>
        <v>285.67082017007101</v>
      </c>
      <c r="J131" s="60">
        <f t="shared" si="101"/>
        <v>15.52558805272125</v>
      </c>
      <c r="K131" s="62" t="s">
        <v>61</v>
      </c>
      <c r="L131" s="63">
        <f t="shared" si="102"/>
        <v>2508.4214602493075</v>
      </c>
      <c r="M131" s="51"/>
      <c r="N131" s="150">
        <v>2369.1879185042249</v>
      </c>
      <c r="O131" s="147"/>
      <c r="P131" s="128">
        <f t="shared" si="103"/>
        <v>139.23354174508268</v>
      </c>
    </row>
    <row r="132" spans="1:16" ht="12.5" x14ac:dyDescent="0.25">
      <c r="A132" s="67">
        <v>10</v>
      </c>
      <c r="B132" s="167" t="s">
        <v>43</v>
      </c>
      <c r="C132" s="66"/>
      <c r="D132" s="197">
        <v>678</v>
      </c>
      <c r="E132" s="63">
        <f t="shared" si="104"/>
        <v>3337.6451451000003</v>
      </c>
      <c r="F132" s="63"/>
      <c r="G132" s="61">
        <f t="shared" si="98"/>
        <v>370.47861110610006</v>
      </c>
      <c r="H132" s="60">
        <f t="shared" si="99"/>
        <v>0</v>
      </c>
      <c r="I132" s="61">
        <f t="shared" si="100"/>
        <v>301.68974466558905</v>
      </c>
      <c r="J132" s="60">
        <f t="shared" si="101"/>
        <v>16.396181775303752</v>
      </c>
      <c r="K132" s="62" t="s">
        <v>61</v>
      </c>
      <c r="L132" s="63">
        <f t="shared" si="102"/>
        <v>2649.0806075530072</v>
      </c>
      <c r="M132" s="51"/>
      <c r="N132" s="173">
        <v>2503.0823691575247</v>
      </c>
      <c r="O132" s="147"/>
      <c r="P132" s="170">
        <f t="shared" si="103"/>
        <v>145.99823839548253</v>
      </c>
    </row>
    <row r="133" spans="1:16" ht="12.5" x14ac:dyDescent="0.25">
      <c r="A133" s="329" t="s">
        <v>117</v>
      </c>
      <c r="B133" s="329"/>
      <c r="C133" s="329"/>
      <c r="D133" s="329"/>
      <c r="E133" s="329"/>
      <c r="F133" s="329"/>
      <c r="G133" s="329"/>
      <c r="H133" s="329"/>
      <c r="I133" s="329"/>
      <c r="J133" s="329"/>
      <c r="K133" s="329"/>
      <c r="L133" s="329"/>
      <c r="M133" s="180"/>
      <c r="P133" s="172" t="s">
        <v>43</v>
      </c>
    </row>
    <row r="134" spans="1:16" ht="12.5" x14ac:dyDescent="0.25">
      <c r="A134" s="277" t="s">
        <v>26</v>
      </c>
      <c r="B134" s="53" t="s">
        <v>44</v>
      </c>
      <c r="C134" s="67"/>
      <c r="D134" s="67" t="s">
        <v>1</v>
      </c>
      <c r="E134" s="67" t="s">
        <v>3</v>
      </c>
      <c r="F134" s="67"/>
      <c r="G134" s="136" t="s">
        <v>5</v>
      </c>
      <c r="H134" s="67" t="s">
        <v>7</v>
      </c>
      <c r="I134" s="136" t="s">
        <v>6</v>
      </c>
      <c r="J134" s="67" t="s">
        <v>13</v>
      </c>
      <c r="K134" s="68" t="s">
        <v>14</v>
      </c>
      <c r="L134" s="67" t="s">
        <v>8</v>
      </c>
      <c r="M134" s="133"/>
      <c r="N134" s="123" t="s">
        <v>43</v>
      </c>
      <c r="P134" s="172" t="s">
        <v>43</v>
      </c>
    </row>
    <row r="135" spans="1:16" ht="20" x14ac:dyDescent="0.25">
      <c r="A135" s="277"/>
      <c r="B135" s="53" t="s">
        <v>45</v>
      </c>
      <c r="C135" s="67"/>
      <c r="D135" s="67" t="s">
        <v>2</v>
      </c>
      <c r="E135" s="67" t="s">
        <v>4</v>
      </c>
      <c r="F135" s="67"/>
      <c r="G135" s="70">
        <f>'Cat C '!$F$6</f>
        <v>0.111</v>
      </c>
      <c r="H135" s="67" t="s">
        <v>11</v>
      </c>
      <c r="I135" s="55">
        <f>'Cat C '!$H$6</f>
        <v>9.1999999999999998E-2</v>
      </c>
      <c r="J135" s="56">
        <f>'Cat C '!$I$6</f>
        <v>5.0000000000000001E-3</v>
      </c>
      <c r="K135" s="68" t="s">
        <v>12</v>
      </c>
      <c r="L135" s="67" t="s">
        <v>9</v>
      </c>
      <c r="M135" s="133"/>
      <c r="N135" s="174" t="s">
        <v>158</v>
      </c>
      <c r="P135" s="171" t="s">
        <v>157</v>
      </c>
    </row>
    <row r="136" spans="1:16" ht="12.5" x14ac:dyDescent="0.25">
      <c r="A136" s="67">
        <v>1</v>
      </c>
      <c r="B136" s="164" t="s">
        <v>30</v>
      </c>
      <c r="C136" s="67"/>
      <c r="D136" s="197">
        <v>524</v>
      </c>
      <c r="E136" s="63">
        <f t="shared" ref="E136:E143" si="105">D136*$E$2</f>
        <v>2579.5369558000002</v>
      </c>
      <c r="F136" s="63"/>
      <c r="G136" s="61">
        <f t="shared" ref="G136:G143" si="106">E136*$G$10</f>
        <v>286.32860209380004</v>
      </c>
      <c r="H136" s="60">
        <f t="shared" ref="H136:H143" si="107">IF(E136&lt;$L$2,$L$2-E136,0)</f>
        <v>0</v>
      </c>
      <c r="I136" s="61">
        <f t="shared" ref="I136:I143" si="108">(E136*98.25%)*$I$10</f>
        <v>233.16434543476203</v>
      </c>
      <c r="J136" s="60">
        <f t="shared" ref="J136:J143" si="109">(E136*98.25%)*$J$10</f>
        <v>12.671975295367503</v>
      </c>
      <c r="K136" s="62" t="s">
        <v>61</v>
      </c>
      <c r="L136" s="63">
        <f t="shared" ref="L136:L143" si="110">E136-G136+H136-I136-J136</f>
        <v>2047.3720329760711</v>
      </c>
      <c r="M136" s="51"/>
      <c r="N136" s="150">
        <v>1930.3116635850747</v>
      </c>
      <c r="O136" s="147"/>
      <c r="P136" s="128">
        <f t="shared" ref="P136:P144" si="111">L136-N136</f>
        <v>117.06036939099636</v>
      </c>
    </row>
    <row r="137" spans="1:16" ht="12.5" x14ac:dyDescent="0.25">
      <c r="A137" s="67">
        <v>2</v>
      </c>
      <c r="B137" s="164" t="s">
        <v>35</v>
      </c>
      <c r="C137" s="67"/>
      <c r="D137" s="197">
        <v>560</v>
      </c>
      <c r="E137" s="63">
        <f t="shared" si="105"/>
        <v>2756.7570520000004</v>
      </c>
      <c r="F137" s="63"/>
      <c r="G137" s="61">
        <f t="shared" si="106"/>
        <v>306.00003277200005</v>
      </c>
      <c r="H137" s="60">
        <f t="shared" si="107"/>
        <v>0</v>
      </c>
      <c r="I137" s="61">
        <f t="shared" si="108"/>
        <v>249.18326993028003</v>
      </c>
      <c r="J137" s="60">
        <f t="shared" si="109"/>
        <v>13.542569017950003</v>
      </c>
      <c r="K137" s="62" t="s">
        <v>61</v>
      </c>
      <c r="L137" s="63">
        <f t="shared" si="110"/>
        <v>2188.0311802797705</v>
      </c>
      <c r="M137" s="51"/>
      <c r="N137" s="150">
        <v>2064.2061142383754</v>
      </c>
      <c r="O137" s="147"/>
      <c r="P137" s="128">
        <f t="shared" si="111"/>
        <v>123.82506604139508</v>
      </c>
    </row>
    <row r="138" spans="1:16" ht="12.5" x14ac:dyDescent="0.25">
      <c r="A138" s="67">
        <v>3</v>
      </c>
      <c r="B138" s="164" t="s">
        <v>34</v>
      </c>
      <c r="C138" s="67"/>
      <c r="D138" s="197">
        <v>602</v>
      </c>
      <c r="E138" s="63">
        <f t="shared" si="105"/>
        <v>2963.5138309000004</v>
      </c>
      <c r="F138" s="63"/>
      <c r="G138" s="61">
        <f t="shared" si="106"/>
        <v>328.95003522990004</v>
      </c>
      <c r="H138" s="60">
        <f t="shared" si="107"/>
        <v>0</v>
      </c>
      <c r="I138" s="61">
        <f t="shared" si="108"/>
        <v>267.87201517505105</v>
      </c>
      <c r="J138" s="60">
        <f t="shared" si="109"/>
        <v>14.558261694296252</v>
      </c>
      <c r="K138" s="62" t="s">
        <v>61</v>
      </c>
      <c r="L138" s="63">
        <f t="shared" si="110"/>
        <v>2352.1335188007529</v>
      </c>
      <c r="M138" s="51"/>
      <c r="N138" s="150">
        <v>2220.4163066672245</v>
      </c>
      <c r="O138" s="147"/>
      <c r="P138" s="128">
        <f t="shared" si="111"/>
        <v>131.71721213352839</v>
      </c>
    </row>
    <row r="139" spans="1:16" ht="12.5" x14ac:dyDescent="0.25">
      <c r="A139" s="67">
        <v>4</v>
      </c>
      <c r="B139" s="164" t="s">
        <v>34</v>
      </c>
      <c r="C139" s="67"/>
      <c r="D139" s="197">
        <v>655</v>
      </c>
      <c r="E139" s="63">
        <f t="shared" si="105"/>
        <v>3224.4211947500003</v>
      </c>
      <c r="F139" s="63"/>
      <c r="G139" s="61">
        <f t="shared" si="106"/>
        <v>357.91075261725001</v>
      </c>
      <c r="H139" s="60">
        <f t="shared" si="107"/>
        <v>0</v>
      </c>
      <c r="I139" s="61">
        <f t="shared" si="108"/>
        <v>291.45543179345253</v>
      </c>
      <c r="J139" s="60">
        <f t="shared" si="109"/>
        <v>15.839969119209377</v>
      </c>
      <c r="K139" s="62" t="s">
        <v>61</v>
      </c>
      <c r="L139" s="63">
        <f t="shared" si="110"/>
        <v>2559.2150412200881</v>
      </c>
      <c r="M139" s="51"/>
      <c r="N139" s="150">
        <v>2417.5386923512501</v>
      </c>
      <c r="O139" s="147"/>
      <c r="P139" s="128">
        <f t="shared" si="111"/>
        <v>141.67634886883798</v>
      </c>
    </row>
    <row r="140" spans="1:16" ht="12.5" x14ac:dyDescent="0.25">
      <c r="A140" s="67">
        <v>5</v>
      </c>
      <c r="B140" s="164" t="s">
        <v>34</v>
      </c>
      <c r="C140" s="67"/>
      <c r="D140" s="197">
        <v>690</v>
      </c>
      <c r="E140" s="63">
        <f t="shared" si="105"/>
        <v>3396.7185105000003</v>
      </c>
      <c r="F140" s="63"/>
      <c r="G140" s="61">
        <f t="shared" si="106"/>
        <v>377.03575466550006</v>
      </c>
      <c r="H140" s="60">
        <f t="shared" si="107"/>
        <v>0</v>
      </c>
      <c r="I140" s="61">
        <f t="shared" si="108"/>
        <v>307.02938616409506</v>
      </c>
      <c r="J140" s="60">
        <f t="shared" si="109"/>
        <v>16.686379682831252</v>
      </c>
      <c r="K140" s="62" t="s">
        <v>61</v>
      </c>
      <c r="L140" s="63">
        <f t="shared" si="110"/>
        <v>2695.9669899875744</v>
      </c>
      <c r="M140" s="51"/>
      <c r="N140" s="150">
        <v>2547.7138527086249</v>
      </c>
      <c r="O140" s="147"/>
      <c r="P140" s="128">
        <f t="shared" si="111"/>
        <v>148.25313727894945</v>
      </c>
    </row>
    <row r="141" spans="1:16" ht="12.5" x14ac:dyDescent="0.25">
      <c r="A141" s="67">
        <v>6</v>
      </c>
      <c r="B141" s="164" t="s">
        <v>34</v>
      </c>
      <c r="C141" s="67"/>
      <c r="D141" s="197">
        <v>735</v>
      </c>
      <c r="E141" s="63">
        <f t="shared" si="105"/>
        <v>3618.2436307500002</v>
      </c>
      <c r="F141" s="63"/>
      <c r="G141" s="61">
        <f t="shared" si="106"/>
        <v>401.62504301325004</v>
      </c>
      <c r="H141" s="60">
        <f t="shared" si="107"/>
        <v>0</v>
      </c>
      <c r="I141" s="61">
        <f t="shared" si="108"/>
        <v>327.05304178349252</v>
      </c>
      <c r="J141" s="60">
        <f t="shared" si="109"/>
        <v>17.774621836059378</v>
      </c>
      <c r="K141" s="62" t="s">
        <v>61</v>
      </c>
      <c r="L141" s="63">
        <f t="shared" si="110"/>
        <v>2871.7909241171983</v>
      </c>
      <c r="M141" s="51"/>
      <c r="N141" s="150">
        <v>2715.0819160252499</v>
      </c>
      <c r="O141" s="147"/>
      <c r="P141" s="128">
        <f t="shared" si="111"/>
        <v>156.70900809194836</v>
      </c>
    </row>
    <row r="142" spans="1:16" ht="12.5" x14ac:dyDescent="0.25">
      <c r="A142" s="67">
        <v>7</v>
      </c>
      <c r="B142" s="164" t="s">
        <v>34</v>
      </c>
      <c r="C142" s="67"/>
      <c r="D142" s="197">
        <v>773</v>
      </c>
      <c r="E142" s="63">
        <f t="shared" si="105"/>
        <v>3805.3092878500001</v>
      </c>
      <c r="F142" s="63"/>
      <c r="G142" s="61">
        <f t="shared" si="106"/>
        <v>422.38933095135002</v>
      </c>
      <c r="H142" s="60">
        <f t="shared" si="107"/>
        <v>0</v>
      </c>
      <c r="I142" s="61">
        <f t="shared" si="108"/>
        <v>343.96190652876152</v>
      </c>
      <c r="J142" s="60">
        <f t="shared" si="109"/>
        <v>18.693581876563126</v>
      </c>
      <c r="K142" s="62" t="s">
        <v>61</v>
      </c>
      <c r="L142" s="63">
        <f t="shared" si="110"/>
        <v>3020.2644684933252</v>
      </c>
      <c r="M142" s="51"/>
      <c r="N142" s="150">
        <v>2856.4149472704003</v>
      </c>
      <c r="O142" s="147"/>
      <c r="P142" s="128">
        <f t="shared" si="111"/>
        <v>163.84952122292498</v>
      </c>
    </row>
    <row r="143" spans="1:16" ht="12.5" x14ac:dyDescent="0.25">
      <c r="A143" s="67">
        <v>8</v>
      </c>
      <c r="B143" s="164" t="s">
        <v>34</v>
      </c>
      <c r="C143" s="67"/>
      <c r="D143" s="197">
        <v>811</v>
      </c>
      <c r="E143" s="63">
        <f t="shared" si="105"/>
        <v>3992.3749449500001</v>
      </c>
      <c r="F143" s="63"/>
      <c r="G143" s="61">
        <f t="shared" si="106"/>
        <v>443.15361888945</v>
      </c>
      <c r="H143" s="60">
        <f t="shared" si="107"/>
        <v>0</v>
      </c>
      <c r="I143" s="61">
        <f t="shared" si="108"/>
        <v>360.87077127403052</v>
      </c>
      <c r="J143" s="60">
        <f t="shared" si="109"/>
        <v>19.612541917066878</v>
      </c>
      <c r="K143" s="62" t="s">
        <v>61</v>
      </c>
      <c r="L143" s="63">
        <f t="shared" si="110"/>
        <v>3168.7380128694526</v>
      </c>
      <c r="M143" s="51"/>
      <c r="N143" s="150">
        <v>2997.7479785155497</v>
      </c>
      <c r="O143" s="147"/>
      <c r="P143" s="128">
        <f t="shared" si="111"/>
        <v>170.99003435390296</v>
      </c>
    </row>
    <row r="144" spans="1:16" ht="12.5" x14ac:dyDescent="0.25">
      <c r="A144" s="67">
        <v>9</v>
      </c>
      <c r="B144" s="166" t="s">
        <v>43</v>
      </c>
      <c r="C144" s="67"/>
      <c r="D144" s="197">
        <v>826</v>
      </c>
      <c r="E144" s="63">
        <f t="shared" ref="E144" si="112">D144*$E$2</f>
        <v>4066.2166517000001</v>
      </c>
      <c r="F144" s="63"/>
      <c r="G144" s="61">
        <f t="shared" ref="G144" si="113">E144*$G$10</f>
        <v>451.35004833869999</v>
      </c>
      <c r="H144" s="60">
        <f t="shared" ref="H144" si="114">IF(E144&lt;$L$2,$L$2-E144,0)</f>
        <v>0</v>
      </c>
      <c r="I144" s="61">
        <f t="shared" ref="I144" si="115">(E144*98.25%)*$I$10</f>
        <v>367.545323147163</v>
      </c>
      <c r="J144" s="60">
        <f t="shared" ref="J144" si="116">(E144*98.25%)*$J$10</f>
        <v>19.975289301476252</v>
      </c>
      <c r="K144" s="62" t="s">
        <v>61</v>
      </c>
      <c r="L144" s="63">
        <f t="shared" ref="L144" si="117">E144-G144+H144-I144-J144</f>
        <v>3227.3459909126609</v>
      </c>
      <c r="M144" s="51"/>
      <c r="N144" s="173">
        <v>3053.5373329544245</v>
      </c>
      <c r="O144" s="147"/>
      <c r="P144" s="170">
        <f t="shared" si="111"/>
        <v>173.80865795823638</v>
      </c>
    </row>
    <row r="145" spans="1:16" ht="12.5" x14ac:dyDescent="0.25">
      <c r="A145" s="329" t="s">
        <v>118</v>
      </c>
      <c r="B145" s="329"/>
      <c r="C145" s="329"/>
      <c r="D145" s="329"/>
      <c r="E145" s="329"/>
      <c r="F145" s="329"/>
      <c r="G145" s="329"/>
      <c r="H145" s="329"/>
      <c r="I145" s="329"/>
      <c r="J145" s="329"/>
      <c r="K145" s="329"/>
      <c r="L145" s="329"/>
      <c r="M145" s="180"/>
      <c r="P145" s="172" t="s">
        <v>43</v>
      </c>
    </row>
    <row r="146" spans="1:16" ht="12.5" x14ac:dyDescent="0.25">
      <c r="A146" s="277" t="s">
        <v>26</v>
      </c>
      <c r="B146" s="53" t="s">
        <v>44</v>
      </c>
      <c r="C146" s="67"/>
      <c r="D146" s="67" t="s">
        <v>1</v>
      </c>
      <c r="E146" s="67" t="s">
        <v>3</v>
      </c>
      <c r="F146" s="67"/>
      <c r="G146" s="136" t="s">
        <v>5</v>
      </c>
      <c r="H146" s="67" t="s">
        <v>7</v>
      </c>
      <c r="I146" s="136" t="s">
        <v>6</v>
      </c>
      <c r="J146" s="67" t="s">
        <v>13</v>
      </c>
      <c r="K146" s="68" t="s">
        <v>14</v>
      </c>
      <c r="L146" s="67" t="s">
        <v>8</v>
      </c>
      <c r="M146" s="133"/>
      <c r="N146" s="123" t="s">
        <v>43</v>
      </c>
      <c r="P146" s="172" t="s">
        <v>43</v>
      </c>
    </row>
    <row r="147" spans="1:16" ht="20" x14ac:dyDescent="0.25">
      <c r="A147" s="277"/>
      <c r="B147" s="53" t="s">
        <v>45</v>
      </c>
      <c r="C147" s="67"/>
      <c r="D147" s="67" t="s">
        <v>2</v>
      </c>
      <c r="E147" s="67" t="s">
        <v>4</v>
      </c>
      <c r="F147" s="67"/>
      <c r="G147" s="70">
        <f>'Cat C '!$F$6</f>
        <v>0.111</v>
      </c>
      <c r="H147" s="67" t="s">
        <v>11</v>
      </c>
      <c r="I147" s="55">
        <f>'Cat C '!$H$6</f>
        <v>9.1999999999999998E-2</v>
      </c>
      <c r="J147" s="56">
        <f>'Cat C '!$I$6</f>
        <v>5.0000000000000001E-3</v>
      </c>
      <c r="K147" s="68" t="s">
        <v>12</v>
      </c>
      <c r="L147" s="67" t="s">
        <v>9</v>
      </c>
      <c r="M147" s="133"/>
      <c r="N147" s="174" t="s">
        <v>158</v>
      </c>
      <c r="P147" s="171" t="s">
        <v>157</v>
      </c>
    </row>
    <row r="148" spans="1:16" ht="12.5" x14ac:dyDescent="0.25">
      <c r="A148" s="67">
        <v>1</v>
      </c>
      <c r="B148" s="164" t="s">
        <v>30</v>
      </c>
      <c r="C148" s="67"/>
      <c r="D148" s="197">
        <v>700</v>
      </c>
      <c r="E148" s="63">
        <f t="shared" ref="E148:E155" si="118">D148*$E$2</f>
        <v>3445.9463150000001</v>
      </c>
      <c r="F148" s="63"/>
      <c r="G148" s="61">
        <f t="shared" ref="G148:G155" si="119">E148*$G$10</f>
        <v>382.50004096500004</v>
      </c>
      <c r="H148" s="60">
        <f t="shared" ref="H148:H155" si="120">IF(E148&lt;$L$2,$L$2-E148,0)</f>
        <v>0</v>
      </c>
      <c r="I148" s="61">
        <f t="shared" ref="I148:I155" si="121">(E148*98.25%)*$I$10</f>
        <v>311.47908741285005</v>
      </c>
      <c r="J148" s="60">
        <f t="shared" ref="J148:J155" si="122">(E148*98.25%)*$J$10</f>
        <v>16.928211272437501</v>
      </c>
      <c r="K148" s="62" t="s">
        <v>61</v>
      </c>
      <c r="L148" s="63">
        <f t="shared" ref="L148:L155" si="123">E148-G148+H148-I148-J148</f>
        <v>2735.038975349712</v>
      </c>
      <c r="M148" s="51"/>
      <c r="N148" s="150">
        <v>2584.9067556678751</v>
      </c>
      <c r="O148" s="147"/>
      <c r="P148" s="128">
        <f t="shared" ref="P148:P155" si="124">L148-N148</f>
        <v>150.13221968183689</v>
      </c>
    </row>
    <row r="149" spans="1:16" ht="12.5" x14ac:dyDescent="0.25">
      <c r="A149" s="67">
        <v>2</v>
      </c>
      <c r="B149" s="164" t="s">
        <v>30</v>
      </c>
      <c r="C149" s="67"/>
      <c r="D149" s="197">
        <v>735</v>
      </c>
      <c r="E149" s="63">
        <f t="shared" si="118"/>
        <v>3618.2436307500002</v>
      </c>
      <c r="F149" s="63"/>
      <c r="G149" s="61">
        <f t="shared" si="119"/>
        <v>401.62504301325004</v>
      </c>
      <c r="H149" s="60">
        <f t="shared" si="120"/>
        <v>0</v>
      </c>
      <c r="I149" s="61">
        <f t="shared" si="121"/>
        <v>327.05304178349252</v>
      </c>
      <c r="J149" s="60">
        <f t="shared" si="122"/>
        <v>17.774621836059378</v>
      </c>
      <c r="K149" s="62" t="s">
        <v>61</v>
      </c>
      <c r="L149" s="63">
        <f t="shared" si="123"/>
        <v>2871.7909241171983</v>
      </c>
      <c r="M149" s="51"/>
      <c r="N149" s="150">
        <v>2715.0819160252499</v>
      </c>
      <c r="O149" s="147"/>
      <c r="P149" s="128">
        <f t="shared" si="124"/>
        <v>156.70900809194836</v>
      </c>
    </row>
    <row r="150" spans="1:16" ht="12.5" x14ac:dyDescent="0.25">
      <c r="A150" s="67">
        <v>3</v>
      </c>
      <c r="B150" s="164" t="s">
        <v>35</v>
      </c>
      <c r="C150" s="67"/>
      <c r="D150" s="197">
        <v>773</v>
      </c>
      <c r="E150" s="63">
        <f t="shared" si="118"/>
        <v>3805.3092878500001</v>
      </c>
      <c r="F150" s="63"/>
      <c r="G150" s="61">
        <f t="shared" si="119"/>
        <v>422.38933095135002</v>
      </c>
      <c r="H150" s="60">
        <f t="shared" si="120"/>
        <v>0</v>
      </c>
      <c r="I150" s="61">
        <f t="shared" si="121"/>
        <v>343.96190652876152</v>
      </c>
      <c r="J150" s="60">
        <f t="shared" si="122"/>
        <v>18.693581876563126</v>
      </c>
      <c r="K150" s="62" t="s">
        <v>61</v>
      </c>
      <c r="L150" s="63">
        <f t="shared" si="123"/>
        <v>3020.2644684933252</v>
      </c>
      <c r="M150" s="51"/>
      <c r="N150" s="150">
        <v>2856.4149472704003</v>
      </c>
      <c r="O150" s="147"/>
      <c r="P150" s="128">
        <f t="shared" si="124"/>
        <v>163.84952122292498</v>
      </c>
    </row>
    <row r="151" spans="1:16" ht="12.5" x14ac:dyDescent="0.25">
      <c r="A151" s="67">
        <v>4</v>
      </c>
      <c r="B151" s="164" t="s">
        <v>34</v>
      </c>
      <c r="C151" s="67"/>
      <c r="D151" s="197">
        <v>811</v>
      </c>
      <c r="E151" s="63">
        <f t="shared" si="118"/>
        <v>3992.3749449500001</v>
      </c>
      <c r="F151" s="63"/>
      <c r="G151" s="61">
        <f t="shared" si="119"/>
        <v>443.15361888945</v>
      </c>
      <c r="H151" s="60">
        <f t="shared" si="120"/>
        <v>0</v>
      </c>
      <c r="I151" s="61">
        <f t="shared" si="121"/>
        <v>360.87077127403052</v>
      </c>
      <c r="J151" s="60">
        <f t="shared" si="122"/>
        <v>19.612541917066878</v>
      </c>
      <c r="K151" s="62" t="s">
        <v>61</v>
      </c>
      <c r="L151" s="63">
        <f t="shared" si="123"/>
        <v>3168.7380128694526</v>
      </c>
      <c r="M151" s="51"/>
      <c r="N151" s="150">
        <v>2997.7479785155497</v>
      </c>
      <c r="O151" s="147"/>
      <c r="P151" s="128">
        <f t="shared" si="124"/>
        <v>170.99003435390296</v>
      </c>
    </row>
    <row r="152" spans="1:16" ht="12.5" x14ac:dyDescent="0.25">
      <c r="A152" s="67">
        <v>5</v>
      </c>
      <c r="B152" s="166" t="s">
        <v>43</v>
      </c>
      <c r="C152" s="67"/>
      <c r="D152" s="197">
        <v>835</v>
      </c>
      <c r="E152" s="63">
        <f t="shared" si="118"/>
        <v>4110.5216757500002</v>
      </c>
      <c r="F152" s="63"/>
      <c r="G152" s="61">
        <f t="shared" si="119"/>
        <v>456.26790600825001</v>
      </c>
      <c r="H152" s="60">
        <f t="shared" si="120"/>
        <v>0</v>
      </c>
      <c r="I152" s="61">
        <f t="shared" si="121"/>
        <v>371.55005427104254</v>
      </c>
      <c r="J152" s="60">
        <f t="shared" si="122"/>
        <v>20.192937732121877</v>
      </c>
      <c r="K152" s="62" t="s">
        <v>61</v>
      </c>
      <c r="L152" s="63">
        <f t="shared" si="123"/>
        <v>3262.5107777385861</v>
      </c>
      <c r="M152" s="51"/>
      <c r="N152" s="150">
        <v>3087.0109456177493</v>
      </c>
      <c r="O152" s="147"/>
      <c r="P152" s="128">
        <f t="shared" si="124"/>
        <v>175.4998321208368</v>
      </c>
    </row>
    <row r="153" spans="1:16" ht="12.5" x14ac:dyDescent="0.25">
      <c r="A153" s="67" t="s">
        <v>54</v>
      </c>
      <c r="B153" s="166" t="s">
        <v>43</v>
      </c>
      <c r="C153" s="67"/>
      <c r="D153" s="197">
        <v>895</v>
      </c>
      <c r="E153" s="63">
        <f t="shared" si="118"/>
        <v>4405.88850275</v>
      </c>
      <c r="F153" s="63"/>
      <c r="G153" s="61">
        <f t="shared" si="119"/>
        <v>489.05362380525003</v>
      </c>
      <c r="H153" s="60">
        <f t="shared" si="120"/>
        <v>0</v>
      </c>
      <c r="I153" s="61">
        <f t="shared" si="121"/>
        <v>398.24826176357249</v>
      </c>
      <c r="J153" s="60">
        <f t="shared" si="122"/>
        <v>21.643927269759374</v>
      </c>
      <c r="K153" s="62" t="s">
        <v>61</v>
      </c>
      <c r="L153" s="63">
        <f t="shared" si="123"/>
        <v>3496.9426899114183</v>
      </c>
      <c r="M153" s="51"/>
      <c r="N153" s="150">
        <v>3310.16836337325</v>
      </c>
      <c r="O153" s="147"/>
      <c r="P153" s="128">
        <f t="shared" si="124"/>
        <v>186.77432653816822</v>
      </c>
    </row>
    <row r="154" spans="1:16" ht="12.5" x14ac:dyDescent="0.25">
      <c r="A154" s="67"/>
      <c r="B154" s="166"/>
      <c r="C154" s="67"/>
      <c r="D154" s="197">
        <v>930</v>
      </c>
      <c r="E154" s="63">
        <f t="shared" si="118"/>
        <v>4578.1858185000001</v>
      </c>
      <c r="F154" s="63"/>
      <c r="G154" s="61">
        <f t="shared" si="119"/>
        <v>508.17862585350002</v>
      </c>
      <c r="H154" s="60">
        <f t="shared" si="120"/>
        <v>0</v>
      </c>
      <c r="I154" s="61">
        <f t="shared" si="121"/>
        <v>413.82221613421501</v>
      </c>
      <c r="J154" s="60">
        <f t="shared" si="122"/>
        <v>22.49033783338125</v>
      </c>
      <c r="K154" s="62" t="s">
        <v>61</v>
      </c>
      <c r="L154" s="63">
        <f t="shared" si="123"/>
        <v>3633.6946386789041</v>
      </c>
      <c r="M154" s="51"/>
      <c r="N154" s="150">
        <v>3440.3435237306244</v>
      </c>
      <c r="O154" s="147"/>
      <c r="P154" s="128">
        <f t="shared" si="124"/>
        <v>193.3511149482797</v>
      </c>
    </row>
    <row r="155" spans="1:16" ht="12.5" x14ac:dyDescent="0.25">
      <c r="A155" s="67"/>
      <c r="B155" s="166"/>
      <c r="C155" s="67"/>
      <c r="D155" s="197">
        <v>977</v>
      </c>
      <c r="E155" s="63">
        <f t="shared" si="118"/>
        <v>4809.5564996500007</v>
      </c>
      <c r="F155" s="63"/>
      <c r="G155" s="61">
        <f t="shared" si="119"/>
        <v>533.86077146115008</v>
      </c>
      <c r="H155" s="60">
        <f t="shared" si="120"/>
        <v>0</v>
      </c>
      <c r="I155" s="61">
        <f t="shared" si="121"/>
        <v>434.73581200336355</v>
      </c>
      <c r="J155" s="60">
        <f t="shared" si="122"/>
        <v>23.62694630453063</v>
      </c>
      <c r="K155" s="62" t="s">
        <v>61</v>
      </c>
      <c r="L155" s="63">
        <f t="shared" si="123"/>
        <v>3817.3329698809566</v>
      </c>
      <c r="M155" s="51"/>
      <c r="N155" s="173">
        <v>3615.1501676390999</v>
      </c>
      <c r="O155" s="147"/>
      <c r="P155" s="170">
        <f t="shared" si="124"/>
        <v>202.18280224185673</v>
      </c>
    </row>
    <row r="156" spans="1:16" ht="12.5" x14ac:dyDescent="0.25">
      <c r="A156" s="329" t="s">
        <v>119</v>
      </c>
      <c r="B156" s="329"/>
      <c r="C156" s="329"/>
      <c r="D156" s="329"/>
      <c r="E156" s="329"/>
      <c r="F156" s="329"/>
      <c r="G156" s="329"/>
      <c r="H156" s="329"/>
      <c r="I156" s="329"/>
      <c r="J156" s="329"/>
      <c r="K156" s="329"/>
      <c r="L156" s="329"/>
      <c r="M156" s="180"/>
      <c r="P156" s="172" t="s">
        <v>43</v>
      </c>
    </row>
    <row r="157" spans="1:16" ht="12.5" x14ac:dyDescent="0.25">
      <c r="A157" s="277" t="s">
        <v>26</v>
      </c>
      <c r="B157" s="53" t="s">
        <v>44</v>
      </c>
      <c r="C157" s="67"/>
      <c r="D157" s="67" t="s">
        <v>1</v>
      </c>
      <c r="E157" s="67" t="s">
        <v>3</v>
      </c>
      <c r="F157" s="67"/>
      <c r="G157" s="136" t="s">
        <v>5</v>
      </c>
      <c r="H157" s="67" t="s">
        <v>7</v>
      </c>
      <c r="I157" s="136" t="s">
        <v>6</v>
      </c>
      <c r="J157" s="67" t="s">
        <v>13</v>
      </c>
      <c r="K157" s="68" t="s">
        <v>14</v>
      </c>
      <c r="L157" s="67" t="s">
        <v>8</v>
      </c>
      <c r="M157" s="133"/>
      <c r="N157" s="123" t="s">
        <v>43</v>
      </c>
      <c r="P157" s="172" t="s">
        <v>43</v>
      </c>
    </row>
    <row r="158" spans="1:16" ht="20" x14ac:dyDescent="0.25">
      <c r="A158" s="277"/>
      <c r="B158" s="53" t="s">
        <v>45</v>
      </c>
      <c r="C158" s="67"/>
      <c r="D158" s="67" t="s">
        <v>2</v>
      </c>
      <c r="E158" s="67" t="s">
        <v>4</v>
      </c>
      <c r="F158" s="67"/>
      <c r="G158" s="70">
        <f>'Cat C '!$F$6</f>
        <v>0.111</v>
      </c>
      <c r="H158" s="67" t="s">
        <v>11</v>
      </c>
      <c r="I158" s="55">
        <f>'Cat C '!$H$6</f>
        <v>9.1999999999999998E-2</v>
      </c>
      <c r="J158" s="56">
        <f>'Cat C '!$I$6</f>
        <v>5.0000000000000001E-3</v>
      </c>
      <c r="K158" s="68" t="s">
        <v>12</v>
      </c>
      <c r="L158" s="67" t="s">
        <v>9</v>
      </c>
      <c r="M158" s="133"/>
      <c r="N158" s="174" t="s">
        <v>158</v>
      </c>
      <c r="P158" s="171" t="s">
        <v>157</v>
      </c>
    </row>
    <row r="159" spans="1:16" ht="12.5" x14ac:dyDescent="0.25">
      <c r="A159" s="67">
        <v>1</v>
      </c>
      <c r="B159" s="164" t="s">
        <v>63</v>
      </c>
      <c r="C159" s="66"/>
      <c r="D159" s="197">
        <v>374</v>
      </c>
      <c r="E159" s="63">
        <f>D159*$E$2</f>
        <v>1841.1198883000002</v>
      </c>
      <c r="F159" s="63"/>
      <c r="G159" s="61">
        <f t="shared" ref="G159" si="125">E159*$G$10</f>
        <v>204.36430760130003</v>
      </c>
      <c r="H159" s="60">
        <f t="shared" ref="H159" si="126">IF(E159&lt;$L$2,$L$2-E159,0)</f>
        <v>0</v>
      </c>
      <c r="I159" s="61">
        <f t="shared" ref="I159" si="127">(E159*98.25%)*$I$10</f>
        <v>166.41882670343702</v>
      </c>
      <c r="J159" s="60">
        <f t="shared" ref="J159" si="128">(E159*98.25%)*$J$10</f>
        <v>9.0445014512737512</v>
      </c>
      <c r="K159" s="62" t="s">
        <v>61</v>
      </c>
      <c r="L159" s="63">
        <f t="shared" ref="L159" si="129">E159-G159+H159-I159-J159</f>
        <v>1461.2922525439894</v>
      </c>
      <c r="M159" s="51"/>
      <c r="N159" s="173">
        <v>1469.1196668903749</v>
      </c>
      <c r="O159" s="147"/>
      <c r="P159" s="170">
        <f>L159-N159</f>
        <v>-7.8274143463854671</v>
      </c>
    </row>
    <row r="160" spans="1:16" ht="12.5" x14ac:dyDescent="0.25">
      <c r="A160" s="329" t="s">
        <v>120</v>
      </c>
      <c r="B160" s="329"/>
      <c r="C160" s="329"/>
      <c r="D160" s="329"/>
      <c r="E160" s="329"/>
      <c r="F160" s="329"/>
      <c r="G160" s="329"/>
      <c r="H160" s="329"/>
      <c r="I160" s="329"/>
      <c r="J160" s="329"/>
      <c r="K160" s="329"/>
      <c r="L160" s="329"/>
      <c r="M160" s="180"/>
      <c r="P160" s="172" t="s">
        <v>43</v>
      </c>
    </row>
    <row r="161" spans="1:16" ht="12.5" x14ac:dyDescent="0.25">
      <c r="A161" s="277" t="s">
        <v>26</v>
      </c>
      <c r="B161" s="53" t="s">
        <v>44</v>
      </c>
      <c r="C161" s="67"/>
      <c r="D161" s="67" t="s">
        <v>1</v>
      </c>
      <c r="E161" s="67" t="s">
        <v>3</v>
      </c>
      <c r="F161" s="67"/>
      <c r="G161" s="136" t="s">
        <v>5</v>
      </c>
      <c r="H161" s="67" t="s">
        <v>7</v>
      </c>
      <c r="I161" s="136" t="s">
        <v>6</v>
      </c>
      <c r="J161" s="67" t="s">
        <v>13</v>
      </c>
      <c r="K161" s="68" t="s">
        <v>14</v>
      </c>
      <c r="L161" s="67" t="s">
        <v>8</v>
      </c>
      <c r="M161" s="133"/>
      <c r="N161" s="123" t="s">
        <v>43</v>
      </c>
      <c r="P161" s="172" t="s">
        <v>43</v>
      </c>
    </row>
    <row r="162" spans="1:16" ht="20" x14ac:dyDescent="0.25">
      <c r="A162" s="277"/>
      <c r="B162" s="53" t="s">
        <v>45</v>
      </c>
      <c r="C162" s="67"/>
      <c r="D162" s="67" t="s">
        <v>2</v>
      </c>
      <c r="E162" s="67" t="s">
        <v>4</v>
      </c>
      <c r="F162" s="67"/>
      <c r="G162" s="70">
        <f>'Cat C '!$F$6</f>
        <v>0.111</v>
      </c>
      <c r="H162" s="67" t="s">
        <v>11</v>
      </c>
      <c r="I162" s="55">
        <f>'Cat C '!$H$6</f>
        <v>9.1999999999999998E-2</v>
      </c>
      <c r="J162" s="56">
        <f>'Cat C '!$I$6</f>
        <v>5.0000000000000001E-3</v>
      </c>
      <c r="K162" s="68" t="s">
        <v>12</v>
      </c>
      <c r="L162" s="67" t="s">
        <v>9</v>
      </c>
      <c r="M162" s="133"/>
      <c r="N162" s="174" t="s">
        <v>158</v>
      </c>
      <c r="P162" s="171" t="s">
        <v>157</v>
      </c>
    </row>
    <row r="163" spans="1:16" ht="12.5" x14ac:dyDescent="0.25">
      <c r="A163" s="67">
        <v>1</v>
      </c>
      <c r="B163" s="164" t="s">
        <v>63</v>
      </c>
      <c r="C163" s="66"/>
      <c r="D163" s="197">
        <v>409</v>
      </c>
      <c r="E163" s="63">
        <f>D163*$E$2</f>
        <v>2013.4172040500002</v>
      </c>
      <c r="F163" s="63"/>
      <c r="G163" s="61">
        <f t="shared" ref="G163:G172" si="130">E163*$G$10</f>
        <v>223.48930964955002</v>
      </c>
      <c r="H163" s="60">
        <f t="shared" ref="H163:H172" si="131">IF(E163&lt;$L$2,$L$2-E163,0)</f>
        <v>0</v>
      </c>
      <c r="I163" s="61">
        <f t="shared" ref="I163:I172" si="132">(E163*98.25%)*$I$10</f>
        <v>181.99278107407952</v>
      </c>
      <c r="J163" s="60">
        <f t="shared" ref="J163:J172" si="133">(E163*98.25%)*$J$10</f>
        <v>9.8909120148956262</v>
      </c>
      <c r="K163" s="62" t="s">
        <v>61</v>
      </c>
      <c r="L163" s="63">
        <f t="shared" ref="L163:L172" si="134">E163-G163+H163-I163-J163</f>
        <v>1598.0442013114753</v>
      </c>
      <c r="M163" s="51"/>
      <c r="N163" s="150">
        <v>1502.5932795536999</v>
      </c>
      <c r="O163" s="147"/>
      <c r="P163" s="128">
        <f t="shared" ref="P163:P173" si="135">L163-N163</f>
        <v>95.450921757775404</v>
      </c>
    </row>
    <row r="164" spans="1:16" ht="12.5" x14ac:dyDescent="0.25">
      <c r="A164" s="67">
        <v>2</v>
      </c>
      <c r="B164" s="164" t="s">
        <v>63</v>
      </c>
      <c r="C164" s="66"/>
      <c r="D164" s="197">
        <v>455</v>
      </c>
      <c r="E164" s="63">
        <f t="shared" ref="E164:E172" si="136">D164*$E$2</f>
        <v>2239.8651047500002</v>
      </c>
      <c r="F164" s="63"/>
      <c r="G164" s="61">
        <f t="shared" si="130"/>
        <v>248.62502662725004</v>
      </c>
      <c r="H164" s="60">
        <f t="shared" si="131"/>
        <v>0</v>
      </c>
      <c r="I164" s="61">
        <f t="shared" si="132"/>
        <v>202.46140681835254</v>
      </c>
      <c r="J164" s="60">
        <f t="shared" si="133"/>
        <v>11.003337327084378</v>
      </c>
      <c r="K164" s="62" t="s">
        <v>61</v>
      </c>
      <c r="L164" s="63">
        <f t="shared" si="134"/>
        <v>1777.7753339773133</v>
      </c>
      <c r="M164" s="51"/>
      <c r="N164" s="150">
        <v>1673.6806331662501</v>
      </c>
      <c r="O164" s="147"/>
      <c r="P164" s="128">
        <f t="shared" si="135"/>
        <v>104.09470081106315</v>
      </c>
    </row>
    <row r="165" spans="1:16" ht="12.5" x14ac:dyDescent="0.25">
      <c r="A165" s="67">
        <v>3</v>
      </c>
      <c r="B165" s="164" t="s">
        <v>37</v>
      </c>
      <c r="C165" s="66"/>
      <c r="D165" s="197">
        <v>490</v>
      </c>
      <c r="E165" s="63">
        <f t="shared" si="136"/>
        <v>2412.1624205000003</v>
      </c>
      <c r="F165" s="63"/>
      <c r="G165" s="61">
        <f t="shared" si="130"/>
        <v>267.75002867550006</v>
      </c>
      <c r="H165" s="60">
        <f t="shared" si="131"/>
        <v>0</v>
      </c>
      <c r="I165" s="61">
        <f t="shared" si="132"/>
        <v>218.03536118899501</v>
      </c>
      <c r="J165" s="60">
        <f t="shared" si="133"/>
        <v>11.849747890706251</v>
      </c>
      <c r="K165" s="62" t="s">
        <v>61</v>
      </c>
      <c r="L165" s="63">
        <f t="shared" si="134"/>
        <v>1914.5272827447991</v>
      </c>
      <c r="M165" s="51"/>
      <c r="N165" s="150">
        <v>1803.8557935236247</v>
      </c>
      <c r="O165" s="147"/>
      <c r="P165" s="128">
        <f t="shared" si="135"/>
        <v>110.6714892211744</v>
      </c>
    </row>
    <row r="166" spans="1:16" ht="12.5" x14ac:dyDescent="0.25">
      <c r="A166" s="67">
        <v>4</v>
      </c>
      <c r="B166" s="164" t="s">
        <v>37</v>
      </c>
      <c r="C166" s="66"/>
      <c r="D166" s="197">
        <v>528</v>
      </c>
      <c r="E166" s="63">
        <f t="shared" si="136"/>
        <v>2599.2280776000002</v>
      </c>
      <c r="F166" s="63"/>
      <c r="G166" s="61">
        <f t="shared" si="130"/>
        <v>288.51431661360004</v>
      </c>
      <c r="H166" s="60">
        <f t="shared" si="131"/>
        <v>0</v>
      </c>
      <c r="I166" s="61">
        <f t="shared" si="132"/>
        <v>234.94422593426401</v>
      </c>
      <c r="J166" s="60">
        <f t="shared" si="133"/>
        <v>12.768707931210002</v>
      </c>
      <c r="K166" s="62" t="s">
        <v>61</v>
      </c>
      <c r="L166" s="63">
        <f t="shared" si="134"/>
        <v>2063.0008271209263</v>
      </c>
      <c r="M166" s="51"/>
      <c r="N166" s="150">
        <v>1945.188824768775</v>
      </c>
      <c r="O166" s="147"/>
      <c r="P166" s="128">
        <f t="shared" si="135"/>
        <v>117.81200235215124</v>
      </c>
    </row>
    <row r="167" spans="1:16" ht="12.5" x14ac:dyDescent="0.25">
      <c r="A167" s="67">
        <v>5</v>
      </c>
      <c r="B167" s="164" t="s">
        <v>30</v>
      </c>
      <c r="C167" s="66"/>
      <c r="D167" s="197">
        <v>560</v>
      </c>
      <c r="E167" s="63">
        <f t="shared" si="136"/>
        <v>2756.7570520000004</v>
      </c>
      <c r="F167" s="63"/>
      <c r="G167" s="61">
        <f t="shared" si="130"/>
        <v>306.00003277200005</v>
      </c>
      <c r="H167" s="60">
        <f t="shared" si="131"/>
        <v>0</v>
      </c>
      <c r="I167" s="61">
        <f t="shared" si="132"/>
        <v>249.18326993028003</v>
      </c>
      <c r="J167" s="60">
        <f t="shared" si="133"/>
        <v>13.542569017950003</v>
      </c>
      <c r="K167" s="62" t="s">
        <v>61</v>
      </c>
      <c r="L167" s="63">
        <f t="shared" si="134"/>
        <v>2188.0311802797705</v>
      </c>
      <c r="M167" s="51"/>
      <c r="N167" s="150">
        <v>2064.2061142383754</v>
      </c>
      <c r="O167" s="147"/>
      <c r="P167" s="128">
        <f t="shared" si="135"/>
        <v>123.82506604139508</v>
      </c>
    </row>
    <row r="168" spans="1:16" ht="12.5" x14ac:dyDescent="0.25">
      <c r="A168" s="67">
        <v>6</v>
      </c>
      <c r="B168" s="164" t="s">
        <v>30</v>
      </c>
      <c r="C168" s="66"/>
      <c r="D168" s="197">
        <v>596</v>
      </c>
      <c r="E168" s="63">
        <f t="shared" si="136"/>
        <v>2933.9771482000001</v>
      </c>
      <c r="F168" s="63"/>
      <c r="G168" s="61">
        <f t="shared" si="130"/>
        <v>325.67146345020001</v>
      </c>
      <c r="H168" s="60">
        <f t="shared" si="131"/>
        <v>0</v>
      </c>
      <c r="I168" s="61">
        <f t="shared" si="132"/>
        <v>265.20219442579798</v>
      </c>
      <c r="J168" s="60">
        <f t="shared" si="133"/>
        <v>14.413162740532501</v>
      </c>
      <c r="K168" s="62" t="s">
        <v>61</v>
      </c>
      <c r="L168" s="63">
        <f t="shared" si="134"/>
        <v>2328.6903275834693</v>
      </c>
      <c r="M168" s="51"/>
      <c r="N168" s="150">
        <v>2198.1005648916748</v>
      </c>
      <c r="O168" s="147"/>
      <c r="P168" s="128">
        <f t="shared" si="135"/>
        <v>130.58976269179448</v>
      </c>
    </row>
    <row r="169" spans="1:16" ht="12.5" x14ac:dyDescent="0.25">
      <c r="A169" s="67">
        <v>7</v>
      </c>
      <c r="B169" s="164" t="s">
        <v>30</v>
      </c>
      <c r="C169" s="66"/>
      <c r="D169" s="197">
        <v>649</v>
      </c>
      <c r="E169" s="63">
        <f t="shared" si="136"/>
        <v>3194.88451205</v>
      </c>
      <c r="F169" s="63"/>
      <c r="G169" s="61">
        <f t="shared" si="130"/>
        <v>354.63218083754998</v>
      </c>
      <c r="H169" s="60">
        <f t="shared" si="131"/>
        <v>0</v>
      </c>
      <c r="I169" s="61">
        <f t="shared" si="132"/>
        <v>288.78561104419947</v>
      </c>
      <c r="J169" s="60">
        <f t="shared" si="133"/>
        <v>15.694870165445625</v>
      </c>
      <c r="K169" s="62" t="s">
        <v>61</v>
      </c>
      <c r="L169" s="63">
        <f t="shared" si="134"/>
        <v>2535.771850002805</v>
      </c>
      <c r="M169" s="51"/>
      <c r="N169" s="150">
        <v>2395.2229505757</v>
      </c>
      <c r="O169" s="147"/>
      <c r="P169" s="128">
        <f t="shared" si="135"/>
        <v>140.54889942710497</v>
      </c>
    </row>
    <row r="170" spans="1:16" ht="12.5" x14ac:dyDescent="0.25">
      <c r="A170" s="67">
        <v>8</v>
      </c>
      <c r="B170" s="164" t="s">
        <v>35</v>
      </c>
      <c r="C170" s="66"/>
      <c r="D170" s="197">
        <v>710</v>
      </c>
      <c r="E170" s="63">
        <f t="shared" si="136"/>
        <v>3495.1741195000004</v>
      </c>
      <c r="F170" s="63"/>
      <c r="G170" s="61">
        <f t="shared" si="130"/>
        <v>387.96432726450007</v>
      </c>
      <c r="H170" s="60">
        <f t="shared" si="131"/>
        <v>0</v>
      </c>
      <c r="I170" s="61">
        <f t="shared" si="132"/>
        <v>315.92878866160504</v>
      </c>
      <c r="J170" s="60">
        <f t="shared" si="133"/>
        <v>17.170042862043754</v>
      </c>
      <c r="K170" s="62" t="s">
        <v>61</v>
      </c>
      <c r="L170" s="63">
        <f t="shared" si="134"/>
        <v>2774.1109607118519</v>
      </c>
      <c r="M170" s="51"/>
      <c r="N170" s="150">
        <v>2622.0996586271249</v>
      </c>
      <c r="O170" s="147"/>
      <c r="P170" s="128">
        <f t="shared" si="135"/>
        <v>152.01130208472705</v>
      </c>
    </row>
    <row r="171" spans="1:16" ht="12.5" x14ac:dyDescent="0.25">
      <c r="A171" s="67">
        <v>9</v>
      </c>
      <c r="B171" s="164" t="s">
        <v>34</v>
      </c>
      <c r="C171" s="66"/>
      <c r="D171" s="197">
        <v>748</v>
      </c>
      <c r="E171" s="63">
        <f t="shared" si="136"/>
        <v>3682.2397766000004</v>
      </c>
      <c r="F171" s="63"/>
      <c r="G171" s="61">
        <f t="shared" si="130"/>
        <v>408.72861520260005</v>
      </c>
      <c r="H171" s="60">
        <f t="shared" si="131"/>
        <v>0</v>
      </c>
      <c r="I171" s="61">
        <f t="shared" si="132"/>
        <v>332.83765340687404</v>
      </c>
      <c r="J171" s="60">
        <f t="shared" si="133"/>
        <v>18.089002902547502</v>
      </c>
      <c r="K171" s="62" t="s">
        <v>61</v>
      </c>
      <c r="L171" s="63">
        <f t="shared" si="134"/>
        <v>2922.5845050879789</v>
      </c>
      <c r="M171" s="51"/>
      <c r="N171" s="150">
        <v>2763.4326898722748</v>
      </c>
      <c r="O171" s="147"/>
      <c r="P171" s="128">
        <f t="shared" si="135"/>
        <v>159.15181521570412</v>
      </c>
    </row>
    <row r="172" spans="1:16" ht="12.5" x14ac:dyDescent="0.25">
      <c r="A172" s="67">
        <v>10</v>
      </c>
      <c r="B172" s="164" t="s">
        <v>34</v>
      </c>
      <c r="C172" s="66"/>
      <c r="D172" s="197">
        <v>797</v>
      </c>
      <c r="E172" s="63">
        <f t="shared" si="136"/>
        <v>3923.4560186500003</v>
      </c>
      <c r="F172" s="63"/>
      <c r="G172" s="61">
        <f t="shared" si="130"/>
        <v>435.50361807015003</v>
      </c>
      <c r="H172" s="60">
        <f t="shared" si="131"/>
        <v>0</v>
      </c>
      <c r="I172" s="61">
        <f t="shared" si="132"/>
        <v>354.64118952577354</v>
      </c>
      <c r="J172" s="60">
        <f t="shared" si="133"/>
        <v>19.273977691618128</v>
      </c>
      <c r="K172" s="62" t="s">
        <v>61</v>
      </c>
      <c r="L172" s="63">
        <f t="shared" si="134"/>
        <v>3114.0372333624587</v>
      </c>
      <c r="M172" s="51"/>
      <c r="N172" s="150">
        <v>2945.6779143725998</v>
      </c>
      <c r="O172" s="147"/>
      <c r="P172" s="128">
        <f t="shared" si="135"/>
        <v>168.35931898985882</v>
      </c>
    </row>
    <row r="173" spans="1:16" ht="12.5" x14ac:dyDescent="0.25">
      <c r="A173" s="168">
        <v>11</v>
      </c>
      <c r="B173" s="169" t="s">
        <v>43</v>
      </c>
      <c r="C173" s="117"/>
      <c r="D173" s="197">
        <v>826</v>
      </c>
      <c r="E173" s="59">
        <f t="shared" ref="E173" si="137">D173*$E$2</f>
        <v>4066.2166517000001</v>
      </c>
      <c r="F173" s="59"/>
      <c r="G173" s="153">
        <f t="shared" ref="G173" si="138">E173*$G$10</f>
        <v>451.35004833869999</v>
      </c>
      <c r="H173" s="114">
        <f t="shared" ref="H173" si="139">IF(E173&lt;$L$2,$L$2-E173,0)</f>
        <v>0</v>
      </c>
      <c r="I173" s="153">
        <f t="shared" ref="I173" si="140">(E173*98.25%)*$I$10</f>
        <v>367.545323147163</v>
      </c>
      <c r="J173" s="114">
        <f t="shared" ref="J173" si="141">(E173*98.25%)*$J$10</f>
        <v>19.975289301476252</v>
      </c>
      <c r="K173" s="154" t="s">
        <v>61</v>
      </c>
      <c r="L173" s="59">
        <f t="shared" ref="L173" si="142">E173-G173+H173-I173-J173</f>
        <v>3227.3459909126609</v>
      </c>
      <c r="M173" s="51"/>
      <c r="N173" s="173">
        <v>3053.5373329544245</v>
      </c>
      <c r="O173" s="147"/>
      <c r="P173" s="170">
        <f t="shared" si="135"/>
        <v>173.80865795823638</v>
      </c>
    </row>
    <row r="174" spans="1:16" ht="12.5" x14ac:dyDescent="0.25">
      <c r="A174" s="329" t="s">
        <v>121</v>
      </c>
      <c r="B174" s="329"/>
      <c r="C174" s="329"/>
      <c r="D174" s="329"/>
      <c r="E174" s="329"/>
      <c r="F174" s="329"/>
      <c r="G174" s="329"/>
      <c r="H174" s="329"/>
      <c r="I174" s="329"/>
      <c r="J174" s="329"/>
      <c r="K174" s="329"/>
      <c r="L174" s="329"/>
      <c r="M174" s="180"/>
      <c r="P174" s="172" t="s">
        <v>43</v>
      </c>
    </row>
    <row r="175" spans="1:16" ht="12.5" x14ac:dyDescent="0.25">
      <c r="A175" s="277" t="s">
        <v>26</v>
      </c>
      <c r="B175" s="53" t="s">
        <v>44</v>
      </c>
      <c r="C175" s="67"/>
      <c r="D175" s="67" t="s">
        <v>1</v>
      </c>
      <c r="E175" s="67" t="s">
        <v>3</v>
      </c>
      <c r="F175" s="67"/>
      <c r="G175" s="136" t="s">
        <v>5</v>
      </c>
      <c r="H175" s="67" t="s">
        <v>7</v>
      </c>
      <c r="I175" s="136" t="s">
        <v>6</v>
      </c>
      <c r="J175" s="67" t="s">
        <v>13</v>
      </c>
      <c r="K175" s="68" t="s">
        <v>14</v>
      </c>
      <c r="L175" s="67" t="s">
        <v>8</v>
      </c>
      <c r="M175" s="133"/>
      <c r="N175" s="123" t="s">
        <v>43</v>
      </c>
      <c r="P175" s="172" t="s">
        <v>43</v>
      </c>
    </row>
    <row r="176" spans="1:16" ht="20" x14ac:dyDescent="0.25">
      <c r="A176" s="277"/>
      <c r="B176" s="53" t="s">
        <v>45</v>
      </c>
      <c r="C176" s="67"/>
      <c r="D176" s="67" t="s">
        <v>2</v>
      </c>
      <c r="E176" s="67" t="s">
        <v>4</v>
      </c>
      <c r="F176" s="67"/>
      <c r="G176" s="70">
        <f>'Cat C '!$F$6</f>
        <v>0.111</v>
      </c>
      <c r="H176" s="67" t="s">
        <v>11</v>
      </c>
      <c r="I176" s="55">
        <f>'Cat C '!$H$6</f>
        <v>9.1999999999999998E-2</v>
      </c>
      <c r="J176" s="56">
        <f>'Cat C '!$I$6</f>
        <v>5.0000000000000001E-3</v>
      </c>
      <c r="K176" s="68" t="s">
        <v>12</v>
      </c>
      <c r="L176" s="67" t="s">
        <v>9</v>
      </c>
      <c r="M176" s="133"/>
      <c r="N176" s="174" t="s">
        <v>158</v>
      </c>
      <c r="P176" s="171" t="s">
        <v>157</v>
      </c>
    </row>
    <row r="177" spans="1:16" ht="12.5" x14ac:dyDescent="0.25">
      <c r="A177" s="67">
        <v>1</v>
      </c>
      <c r="B177" s="164" t="s">
        <v>37</v>
      </c>
      <c r="C177" s="67"/>
      <c r="D177" s="197">
        <v>633</v>
      </c>
      <c r="E177" s="63">
        <f t="shared" ref="E177:E190" si="143">D177*$E$2</f>
        <v>3116.1200248500004</v>
      </c>
      <c r="F177" s="63"/>
      <c r="G177" s="61">
        <f t="shared" ref="G177:G190" si="144">E177*$G$10</f>
        <v>345.88932275835003</v>
      </c>
      <c r="H177" s="60">
        <f t="shared" ref="H177:H190" si="145">IF(E177&lt;$L$2,$L$2-E177,0)</f>
        <v>0</v>
      </c>
      <c r="I177" s="61">
        <f t="shared" ref="I177:I190" si="146">(E177*98.25%)*$I$10</f>
        <v>281.66608904619153</v>
      </c>
      <c r="J177" s="60">
        <f t="shared" ref="J177:J190" si="147">(E177*98.25%)*$J$10</f>
        <v>15.307939622075628</v>
      </c>
      <c r="K177" s="62" t="s">
        <v>61</v>
      </c>
      <c r="L177" s="63">
        <f t="shared" ref="L177:L190" si="148">E177-G177+H177-I177-J177</f>
        <v>2473.2566734233833</v>
      </c>
      <c r="M177" s="51"/>
      <c r="N177" s="150">
        <v>2335.7143058408997</v>
      </c>
      <c r="O177" s="147"/>
      <c r="P177" s="128">
        <f t="shared" ref="P177:P190" si="149">L177-N177</f>
        <v>137.54236758248362</v>
      </c>
    </row>
    <row r="178" spans="1:16" ht="12.5" x14ac:dyDescent="0.25">
      <c r="A178" s="67">
        <v>2</v>
      </c>
      <c r="B178" s="164" t="s">
        <v>37</v>
      </c>
      <c r="C178" s="67"/>
      <c r="D178" s="197">
        <v>694</v>
      </c>
      <c r="E178" s="63">
        <f t="shared" si="143"/>
        <v>3416.4096323000003</v>
      </c>
      <c r="F178" s="63"/>
      <c r="G178" s="61">
        <f t="shared" si="144"/>
        <v>379.22146918530007</v>
      </c>
      <c r="H178" s="60">
        <f t="shared" si="145"/>
        <v>0</v>
      </c>
      <c r="I178" s="61">
        <f t="shared" si="146"/>
        <v>308.80926666359704</v>
      </c>
      <c r="J178" s="60">
        <f t="shared" si="147"/>
        <v>16.783112318673751</v>
      </c>
      <c r="K178" s="62" t="s">
        <v>61</v>
      </c>
      <c r="L178" s="63">
        <f t="shared" si="148"/>
        <v>2711.5957841324293</v>
      </c>
      <c r="M178" s="51"/>
      <c r="N178" s="150">
        <v>2562.5910138923255</v>
      </c>
      <c r="O178" s="147"/>
      <c r="P178" s="128">
        <f t="shared" si="149"/>
        <v>149.00477024010388</v>
      </c>
    </row>
    <row r="179" spans="1:16" ht="12.5" x14ac:dyDescent="0.25">
      <c r="A179" s="67">
        <v>3</v>
      </c>
      <c r="B179" s="164" t="s">
        <v>30</v>
      </c>
      <c r="C179" s="67"/>
      <c r="D179" s="197">
        <v>748</v>
      </c>
      <c r="E179" s="63">
        <f t="shared" si="143"/>
        <v>3682.2397766000004</v>
      </c>
      <c r="F179" s="63"/>
      <c r="G179" s="61">
        <f t="shared" si="144"/>
        <v>408.72861520260005</v>
      </c>
      <c r="H179" s="60">
        <f t="shared" si="145"/>
        <v>0</v>
      </c>
      <c r="I179" s="61">
        <f t="shared" si="146"/>
        <v>332.83765340687404</v>
      </c>
      <c r="J179" s="60">
        <f t="shared" si="147"/>
        <v>18.089002902547502</v>
      </c>
      <c r="K179" s="62" t="s">
        <v>61</v>
      </c>
      <c r="L179" s="63">
        <f t="shared" si="148"/>
        <v>2922.5845050879789</v>
      </c>
      <c r="M179" s="51"/>
      <c r="N179" s="150">
        <v>2763.4326898722748</v>
      </c>
      <c r="O179" s="147"/>
      <c r="P179" s="128">
        <f t="shared" si="149"/>
        <v>159.15181521570412</v>
      </c>
    </row>
    <row r="180" spans="1:16" ht="12.5" x14ac:dyDescent="0.25">
      <c r="A180" s="67">
        <v>4</v>
      </c>
      <c r="B180" s="164" t="s">
        <v>30</v>
      </c>
      <c r="C180" s="67"/>
      <c r="D180" s="197">
        <v>797</v>
      </c>
      <c r="E180" s="63">
        <f t="shared" si="143"/>
        <v>3923.4560186500003</v>
      </c>
      <c r="F180" s="63"/>
      <c r="G180" s="61">
        <f t="shared" si="144"/>
        <v>435.50361807015003</v>
      </c>
      <c r="H180" s="60">
        <f t="shared" si="145"/>
        <v>0</v>
      </c>
      <c r="I180" s="61">
        <f t="shared" si="146"/>
        <v>354.64118952577354</v>
      </c>
      <c r="J180" s="60">
        <f t="shared" si="147"/>
        <v>19.273977691618128</v>
      </c>
      <c r="K180" s="62" t="s">
        <v>61</v>
      </c>
      <c r="L180" s="63">
        <f t="shared" si="148"/>
        <v>3114.0372333624587</v>
      </c>
      <c r="M180" s="51"/>
      <c r="N180" s="150">
        <v>2945.6779143725998</v>
      </c>
      <c r="O180" s="147"/>
      <c r="P180" s="128">
        <f t="shared" si="149"/>
        <v>168.35931898985882</v>
      </c>
    </row>
    <row r="181" spans="1:16" ht="12.5" x14ac:dyDescent="0.25">
      <c r="A181" s="67">
        <v>5</v>
      </c>
      <c r="B181" s="164" t="s">
        <v>35</v>
      </c>
      <c r="C181" s="67"/>
      <c r="D181" s="197">
        <v>835</v>
      </c>
      <c r="E181" s="63">
        <f t="shared" si="143"/>
        <v>4110.5216757500002</v>
      </c>
      <c r="F181" s="63"/>
      <c r="G181" s="61">
        <f t="shared" si="144"/>
        <v>456.26790600825001</v>
      </c>
      <c r="H181" s="60">
        <f t="shared" si="145"/>
        <v>0</v>
      </c>
      <c r="I181" s="61">
        <f t="shared" si="146"/>
        <v>371.55005427104254</v>
      </c>
      <c r="J181" s="60">
        <f t="shared" si="147"/>
        <v>20.192937732121877</v>
      </c>
      <c r="K181" s="62" t="s">
        <v>61</v>
      </c>
      <c r="L181" s="63">
        <f t="shared" si="148"/>
        <v>3262.5107777385861</v>
      </c>
      <c r="M181" s="51"/>
      <c r="N181" s="150">
        <v>3087.0109456177493</v>
      </c>
      <c r="O181" s="147"/>
      <c r="P181" s="128">
        <f t="shared" si="149"/>
        <v>175.4998321208368</v>
      </c>
    </row>
    <row r="182" spans="1:16" ht="12.5" x14ac:dyDescent="0.25">
      <c r="A182" s="222">
        <v>6</v>
      </c>
      <c r="B182" s="327" t="s">
        <v>34</v>
      </c>
      <c r="C182" s="67"/>
      <c r="D182" s="197">
        <v>895</v>
      </c>
      <c r="E182" s="63">
        <f t="shared" si="143"/>
        <v>4405.88850275</v>
      </c>
      <c r="F182" s="63"/>
      <c r="G182" s="61">
        <f t="shared" si="144"/>
        <v>489.05362380525003</v>
      </c>
      <c r="H182" s="60">
        <f t="shared" si="145"/>
        <v>0</v>
      </c>
      <c r="I182" s="61">
        <f t="shared" si="146"/>
        <v>398.24826176357249</v>
      </c>
      <c r="J182" s="60">
        <f t="shared" si="147"/>
        <v>21.643927269759374</v>
      </c>
      <c r="K182" s="62" t="s">
        <v>61</v>
      </c>
      <c r="L182" s="63">
        <f t="shared" si="148"/>
        <v>3496.9426899114183</v>
      </c>
      <c r="M182" s="51"/>
      <c r="N182" s="150">
        <v>3310.16836337325</v>
      </c>
      <c r="O182" s="147"/>
      <c r="P182" s="128">
        <f t="shared" si="149"/>
        <v>186.77432653816822</v>
      </c>
    </row>
    <row r="183" spans="1:16" ht="12.5" x14ac:dyDescent="0.25">
      <c r="A183" s="222"/>
      <c r="B183" s="327"/>
      <c r="C183" s="67"/>
      <c r="D183" s="197">
        <v>930</v>
      </c>
      <c r="E183" s="63">
        <f t="shared" si="143"/>
        <v>4578.1858185000001</v>
      </c>
      <c r="F183" s="63"/>
      <c r="G183" s="61">
        <f t="shared" si="144"/>
        <v>508.17862585350002</v>
      </c>
      <c r="H183" s="60">
        <f t="shared" si="145"/>
        <v>0</v>
      </c>
      <c r="I183" s="61">
        <f t="shared" si="146"/>
        <v>413.82221613421501</v>
      </c>
      <c r="J183" s="60">
        <f t="shared" si="147"/>
        <v>22.49033783338125</v>
      </c>
      <c r="K183" s="62" t="s">
        <v>61</v>
      </c>
      <c r="L183" s="63">
        <f t="shared" si="148"/>
        <v>3633.6946386789041</v>
      </c>
      <c r="M183" s="51"/>
      <c r="N183" s="150">
        <v>3440.3435237306244</v>
      </c>
      <c r="O183" s="147"/>
      <c r="P183" s="128">
        <f t="shared" si="149"/>
        <v>193.3511149482797</v>
      </c>
    </row>
    <row r="184" spans="1:16" ht="12.5" x14ac:dyDescent="0.25">
      <c r="A184" s="222"/>
      <c r="B184" s="327"/>
      <c r="C184" s="67"/>
      <c r="D184" s="197">
        <v>977</v>
      </c>
      <c r="E184" s="63">
        <f t="shared" si="143"/>
        <v>4809.5564996500007</v>
      </c>
      <c r="F184" s="63"/>
      <c r="G184" s="61">
        <f t="shared" si="144"/>
        <v>533.86077146115008</v>
      </c>
      <c r="H184" s="60">
        <f t="shared" si="145"/>
        <v>0</v>
      </c>
      <c r="I184" s="61">
        <f t="shared" si="146"/>
        <v>434.73581200336355</v>
      </c>
      <c r="J184" s="60">
        <f t="shared" si="147"/>
        <v>23.62694630453063</v>
      </c>
      <c r="K184" s="62" t="s">
        <v>61</v>
      </c>
      <c r="L184" s="63">
        <f t="shared" si="148"/>
        <v>3817.3329698809566</v>
      </c>
      <c r="M184" s="51"/>
      <c r="N184" s="150">
        <v>3615.1501676390999</v>
      </c>
      <c r="O184" s="147"/>
      <c r="P184" s="128">
        <f t="shared" si="149"/>
        <v>202.18280224185673</v>
      </c>
    </row>
    <row r="185" spans="1:16" ht="12.5" x14ac:dyDescent="0.25">
      <c r="A185" s="222">
        <v>7</v>
      </c>
      <c r="B185" s="327" t="s">
        <v>33</v>
      </c>
      <c r="C185" s="67"/>
      <c r="D185" s="197">
        <v>977</v>
      </c>
      <c r="E185" s="63">
        <f t="shared" si="143"/>
        <v>4809.5564996500007</v>
      </c>
      <c r="F185" s="63"/>
      <c r="G185" s="61">
        <f t="shared" si="144"/>
        <v>533.86077146115008</v>
      </c>
      <c r="H185" s="60">
        <f t="shared" si="145"/>
        <v>0</v>
      </c>
      <c r="I185" s="61">
        <f t="shared" si="146"/>
        <v>434.73581200336355</v>
      </c>
      <c r="J185" s="60">
        <f t="shared" si="147"/>
        <v>23.62694630453063</v>
      </c>
      <c r="K185" s="62" t="s">
        <v>61</v>
      </c>
      <c r="L185" s="63">
        <f t="shared" si="148"/>
        <v>3817.3329698809566</v>
      </c>
      <c r="M185" s="51"/>
      <c r="N185" s="150">
        <v>3615.1501676390999</v>
      </c>
      <c r="O185" s="147"/>
      <c r="P185" s="128">
        <f t="shared" si="149"/>
        <v>202.18280224185673</v>
      </c>
    </row>
    <row r="186" spans="1:16" ht="12.5" x14ac:dyDescent="0.25">
      <c r="A186" s="222"/>
      <c r="B186" s="327"/>
      <c r="C186" s="67"/>
      <c r="D186" s="197">
        <v>1017</v>
      </c>
      <c r="E186" s="63">
        <f t="shared" si="143"/>
        <v>5006.4677176499999</v>
      </c>
      <c r="F186" s="63"/>
      <c r="G186" s="61">
        <f t="shared" si="144"/>
        <v>555.71791665914998</v>
      </c>
      <c r="H186" s="60">
        <f t="shared" si="145"/>
        <v>0</v>
      </c>
      <c r="I186" s="61">
        <f t="shared" si="146"/>
        <v>452.53461699838351</v>
      </c>
      <c r="J186" s="60">
        <f t="shared" si="147"/>
        <v>24.594272662955628</v>
      </c>
      <c r="K186" s="62" t="s">
        <v>61</v>
      </c>
      <c r="L186" s="63">
        <f t="shared" si="148"/>
        <v>3973.6209113295113</v>
      </c>
      <c r="M186" s="51"/>
      <c r="N186" s="150">
        <v>3763.9217794760993</v>
      </c>
      <c r="O186" s="147"/>
      <c r="P186" s="128">
        <f t="shared" si="149"/>
        <v>209.69913185341193</v>
      </c>
    </row>
    <row r="187" spans="1:16" ht="12.5" x14ac:dyDescent="0.25">
      <c r="A187" s="222"/>
      <c r="B187" s="327"/>
      <c r="C187" s="67"/>
      <c r="D187" s="197">
        <v>1072</v>
      </c>
      <c r="E187" s="63">
        <f t="shared" si="143"/>
        <v>5277.2206424000005</v>
      </c>
      <c r="F187" s="63"/>
      <c r="G187" s="61">
        <f t="shared" si="144"/>
        <v>585.77149130640009</v>
      </c>
      <c r="H187" s="60">
        <f t="shared" si="145"/>
        <v>0</v>
      </c>
      <c r="I187" s="61">
        <f t="shared" si="146"/>
        <v>477.00797386653602</v>
      </c>
      <c r="J187" s="60">
        <f t="shared" si="147"/>
        <v>25.924346405790004</v>
      </c>
      <c r="K187" s="62" t="s">
        <v>61</v>
      </c>
      <c r="L187" s="63">
        <f t="shared" si="148"/>
        <v>4188.5168308212742</v>
      </c>
      <c r="M187" s="51"/>
      <c r="N187" s="150">
        <v>3968.4827457519741</v>
      </c>
      <c r="O187" s="147"/>
      <c r="P187" s="128">
        <f t="shared" si="149"/>
        <v>220.03408506930009</v>
      </c>
    </row>
    <row r="188" spans="1:16" ht="12.5" x14ac:dyDescent="0.25">
      <c r="A188" s="222">
        <v>8</v>
      </c>
      <c r="B188" s="336" t="s">
        <v>43</v>
      </c>
      <c r="C188" s="67"/>
      <c r="D188" s="198">
        <v>1072</v>
      </c>
      <c r="E188" s="63">
        <f t="shared" si="143"/>
        <v>5277.2206424000005</v>
      </c>
      <c r="F188" s="63"/>
      <c r="G188" s="61">
        <f t="shared" si="144"/>
        <v>585.77149130640009</v>
      </c>
      <c r="H188" s="60">
        <f t="shared" si="145"/>
        <v>0</v>
      </c>
      <c r="I188" s="61">
        <f t="shared" si="146"/>
        <v>477.00797386653602</v>
      </c>
      <c r="J188" s="60">
        <f t="shared" si="147"/>
        <v>25.924346405790004</v>
      </c>
      <c r="K188" s="62" t="s">
        <v>61</v>
      </c>
      <c r="L188" s="63">
        <f t="shared" si="148"/>
        <v>4188.5168308212742</v>
      </c>
      <c r="M188" s="51"/>
      <c r="N188" s="150">
        <v>3968.4827457519741</v>
      </c>
      <c r="O188" s="147"/>
      <c r="P188" s="128">
        <f t="shared" si="149"/>
        <v>220.03408506930009</v>
      </c>
    </row>
    <row r="189" spans="1:16" ht="12.5" x14ac:dyDescent="0.25">
      <c r="A189" s="222"/>
      <c r="B189" s="336"/>
      <c r="C189" s="67"/>
      <c r="D189" s="198">
        <v>1100</v>
      </c>
      <c r="E189" s="63">
        <f t="shared" si="143"/>
        <v>5415.0584950000002</v>
      </c>
      <c r="F189" s="63"/>
      <c r="G189" s="61">
        <f t="shared" si="144"/>
        <v>601.07149294500005</v>
      </c>
      <c r="H189" s="60">
        <f t="shared" si="145"/>
        <v>0</v>
      </c>
      <c r="I189" s="61">
        <f t="shared" si="146"/>
        <v>489.46713736305003</v>
      </c>
      <c r="J189" s="60">
        <f t="shared" si="147"/>
        <v>26.601474856687503</v>
      </c>
      <c r="K189" s="62" t="s">
        <v>61</v>
      </c>
      <c r="L189" s="63">
        <f t="shared" si="148"/>
        <v>4297.918389835263</v>
      </c>
      <c r="M189" s="51"/>
      <c r="N189" s="150">
        <v>4072.6228740378747</v>
      </c>
      <c r="O189" s="147"/>
      <c r="P189" s="128">
        <f t="shared" si="149"/>
        <v>225.29551579738836</v>
      </c>
    </row>
    <row r="190" spans="1:16" ht="12.5" x14ac:dyDescent="0.25">
      <c r="A190" s="222"/>
      <c r="B190" s="336"/>
      <c r="C190" s="67"/>
      <c r="D190" s="198">
        <v>1129</v>
      </c>
      <c r="E190" s="63">
        <f t="shared" si="143"/>
        <v>5557.8191280500005</v>
      </c>
      <c r="F190" s="63"/>
      <c r="G190" s="61">
        <f t="shared" si="144"/>
        <v>616.91792321355001</v>
      </c>
      <c r="H190" s="60">
        <f t="shared" si="145"/>
        <v>0</v>
      </c>
      <c r="I190" s="61">
        <f t="shared" si="146"/>
        <v>502.37127098443949</v>
      </c>
      <c r="J190" s="60">
        <f t="shared" si="147"/>
        <v>27.302786466545626</v>
      </c>
      <c r="K190" s="62" t="s">
        <v>61</v>
      </c>
      <c r="L190" s="63">
        <f t="shared" si="148"/>
        <v>4411.2271473854653</v>
      </c>
      <c r="M190" s="51"/>
      <c r="N190" s="173">
        <v>4180.4822926196994</v>
      </c>
      <c r="O190" s="147"/>
      <c r="P190" s="170">
        <f t="shared" si="149"/>
        <v>230.74485476576592</v>
      </c>
    </row>
    <row r="191" spans="1:16" ht="12.5" x14ac:dyDescent="0.25">
      <c r="A191" s="329" t="s">
        <v>122</v>
      </c>
      <c r="B191" s="329"/>
      <c r="C191" s="329"/>
      <c r="D191" s="329"/>
      <c r="E191" s="329"/>
      <c r="F191" s="329"/>
      <c r="G191" s="329"/>
      <c r="H191" s="329"/>
      <c r="I191" s="329"/>
      <c r="J191" s="329"/>
      <c r="K191" s="329"/>
      <c r="L191" s="329"/>
      <c r="M191" s="180"/>
      <c r="P191" s="172" t="s">
        <v>43</v>
      </c>
    </row>
    <row r="192" spans="1:16" ht="12.5" x14ac:dyDescent="0.25">
      <c r="A192" s="277" t="s">
        <v>26</v>
      </c>
      <c r="B192" s="53" t="s">
        <v>44</v>
      </c>
      <c r="C192" s="67"/>
      <c r="D192" s="67" t="s">
        <v>1</v>
      </c>
      <c r="E192" s="67" t="s">
        <v>3</v>
      </c>
      <c r="F192" s="67"/>
      <c r="G192" s="136" t="s">
        <v>5</v>
      </c>
      <c r="H192" s="67" t="s">
        <v>7</v>
      </c>
      <c r="I192" s="136" t="s">
        <v>6</v>
      </c>
      <c r="J192" s="67" t="s">
        <v>13</v>
      </c>
      <c r="K192" s="68" t="s">
        <v>14</v>
      </c>
      <c r="L192" s="67" t="s">
        <v>8</v>
      </c>
      <c r="M192" s="133"/>
      <c r="N192" s="123" t="s">
        <v>43</v>
      </c>
      <c r="P192" s="172" t="s">
        <v>43</v>
      </c>
    </row>
    <row r="193" spans="1:16" ht="20" x14ac:dyDescent="0.25">
      <c r="A193" s="277"/>
      <c r="B193" s="53" t="s">
        <v>45</v>
      </c>
      <c r="C193" s="67"/>
      <c r="D193" s="67" t="s">
        <v>2</v>
      </c>
      <c r="E193" s="67" t="s">
        <v>4</v>
      </c>
      <c r="F193" s="67"/>
      <c r="G193" s="70">
        <f>'Cat C '!$F$6</f>
        <v>0.111</v>
      </c>
      <c r="H193" s="67" t="s">
        <v>11</v>
      </c>
      <c r="I193" s="55">
        <f>'Cat C '!$H$6</f>
        <v>9.1999999999999998E-2</v>
      </c>
      <c r="J193" s="56">
        <f>'Cat C '!$I$6</f>
        <v>5.0000000000000001E-3</v>
      </c>
      <c r="K193" s="68" t="s">
        <v>12</v>
      </c>
      <c r="L193" s="67" t="s">
        <v>9</v>
      </c>
      <c r="M193" s="133"/>
      <c r="N193" s="174" t="s">
        <v>158</v>
      </c>
      <c r="P193" s="171" t="s">
        <v>157</v>
      </c>
    </row>
    <row r="194" spans="1:16" ht="12.5" x14ac:dyDescent="0.25">
      <c r="A194" s="67">
        <v>1</v>
      </c>
      <c r="B194" s="164" t="s">
        <v>34</v>
      </c>
      <c r="C194" s="67"/>
      <c r="D194" s="197">
        <v>835</v>
      </c>
      <c r="E194" s="63">
        <f t="shared" ref="E194:E209" si="150">D194*$E$2</f>
        <v>4110.5216757500002</v>
      </c>
      <c r="F194" s="63"/>
      <c r="G194" s="61">
        <f t="shared" ref="G194:G209" si="151">E194*$G$10</f>
        <v>456.26790600825001</v>
      </c>
      <c r="H194" s="60">
        <f t="shared" ref="H194:H209" si="152">IF(E194&lt;$L$2,$L$2-E194,0)</f>
        <v>0</v>
      </c>
      <c r="I194" s="61">
        <f t="shared" ref="I194:I209" si="153">(E194*98.25%)*$I$10</f>
        <v>371.55005427104254</v>
      </c>
      <c r="J194" s="60">
        <f t="shared" ref="J194:J209" si="154">(E194*98.25%)*$J$10</f>
        <v>20.192937732121877</v>
      </c>
      <c r="K194" s="62" t="s">
        <v>61</v>
      </c>
      <c r="L194" s="63">
        <f t="shared" ref="L194:L209" si="155">E194-G194+H194-I194-J194</f>
        <v>3262.5107777385861</v>
      </c>
      <c r="M194" s="51"/>
      <c r="N194" s="150">
        <v>3087.0109456177493</v>
      </c>
      <c r="O194" s="147"/>
      <c r="P194" s="128">
        <f t="shared" ref="P194:P209" si="156">L194-N194</f>
        <v>175.4998321208368</v>
      </c>
    </row>
    <row r="195" spans="1:16" ht="12.5" x14ac:dyDescent="0.25">
      <c r="A195" s="222">
        <v>2</v>
      </c>
      <c r="B195" s="327" t="s">
        <v>34</v>
      </c>
      <c r="C195" s="67"/>
      <c r="D195" s="197">
        <v>895</v>
      </c>
      <c r="E195" s="63">
        <f t="shared" si="150"/>
        <v>4405.88850275</v>
      </c>
      <c r="F195" s="63"/>
      <c r="G195" s="61">
        <f t="shared" si="151"/>
        <v>489.05362380525003</v>
      </c>
      <c r="H195" s="60">
        <f t="shared" si="152"/>
        <v>0</v>
      </c>
      <c r="I195" s="61">
        <f t="shared" si="153"/>
        <v>398.24826176357249</v>
      </c>
      <c r="J195" s="60">
        <f t="shared" si="154"/>
        <v>21.643927269759374</v>
      </c>
      <c r="K195" s="62" t="s">
        <v>61</v>
      </c>
      <c r="L195" s="63">
        <f t="shared" si="155"/>
        <v>3496.9426899114183</v>
      </c>
      <c r="M195" s="51"/>
      <c r="N195" s="150">
        <v>3310.16836337325</v>
      </c>
      <c r="O195" s="147"/>
      <c r="P195" s="128">
        <f t="shared" si="156"/>
        <v>186.77432653816822</v>
      </c>
    </row>
    <row r="196" spans="1:16" ht="12.5" x14ac:dyDescent="0.25">
      <c r="A196" s="222"/>
      <c r="B196" s="327"/>
      <c r="C196" s="67"/>
      <c r="D196" s="197">
        <v>930</v>
      </c>
      <c r="E196" s="63">
        <f t="shared" si="150"/>
        <v>4578.1858185000001</v>
      </c>
      <c r="F196" s="63"/>
      <c r="G196" s="61">
        <f t="shared" si="151"/>
        <v>508.17862585350002</v>
      </c>
      <c r="H196" s="60">
        <f t="shared" si="152"/>
        <v>0</v>
      </c>
      <c r="I196" s="61">
        <f t="shared" si="153"/>
        <v>413.82221613421501</v>
      </c>
      <c r="J196" s="60">
        <f t="shared" si="154"/>
        <v>22.49033783338125</v>
      </c>
      <c r="K196" s="62" t="s">
        <v>61</v>
      </c>
      <c r="L196" s="63">
        <f t="shared" si="155"/>
        <v>3633.6946386789041</v>
      </c>
      <c r="M196" s="51"/>
      <c r="N196" s="150">
        <v>3440.3435237306244</v>
      </c>
      <c r="O196" s="147"/>
      <c r="P196" s="128">
        <f t="shared" si="156"/>
        <v>193.3511149482797</v>
      </c>
    </row>
    <row r="197" spans="1:16" ht="12.5" x14ac:dyDescent="0.25">
      <c r="A197" s="222"/>
      <c r="B197" s="327"/>
      <c r="C197" s="67"/>
      <c r="D197" s="197">
        <v>977</v>
      </c>
      <c r="E197" s="63">
        <f t="shared" si="150"/>
        <v>4809.5564996500007</v>
      </c>
      <c r="F197" s="63"/>
      <c r="G197" s="61">
        <f t="shared" si="151"/>
        <v>533.86077146115008</v>
      </c>
      <c r="H197" s="60">
        <f t="shared" si="152"/>
        <v>0</v>
      </c>
      <c r="I197" s="61">
        <f t="shared" si="153"/>
        <v>434.73581200336355</v>
      </c>
      <c r="J197" s="60">
        <f t="shared" si="154"/>
        <v>23.62694630453063</v>
      </c>
      <c r="K197" s="62" t="s">
        <v>61</v>
      </c>
      <c r="L197" s="63">
        <f t="shared" si="155"/>
        <v>3817.3329698809566</v>
      </c>
      <c r="M197" s="51"/>
      <c r="N197" s="150">
        <v>3615.1501676390999</v>
      </c>
      <c r="O197" s="147"/>
      <c r="P197" s="128">
        <f t="shared" si="156"/>
        <v>202.18280224185673</v>
      </c>
    </row>
    <row r="198" spans="1:16" ht="12.5" x14ac:dyDescent="0.25">
      <c r="A198" s="222">
        <v>3</v>
      </c>
      <c r="B198" s="327" t="s">
        <v>34</v>
      </c>
      <c r="C198" s="67"/>
      <c r="D198" s="197">
        <v>977</v>
      </c>
      <c r="E198" s="63">
        <f t="shared" si="150"/>
        <v>4809.5564996500007</v>
      </c>
      <c r="F198" s="63"/>
      <c r="G198" s="61">
        <f t="shared" si="151"/>
        <v>533.86077146115008</v>
      </c>
      <c r="H198" s="60">
        <f t="shared" si="152"/>
        <v>0</v>
      </c>
      <c r="I198" s="61">
        <f t="shared" si="153"/>
        <v>434.73581200336355</v>
      </c>
      <c r="J198" s="60">
        <f t="shared" si="154"/>
        <v>23.62694630453063</v>
      </c>
      <c r="K198" s="62" t="s">
        <v>61</v>
      </c>
      <c r="L198" s="63">
        <f t="shared" si="155"/>
        <v>3817.3329698809566</v>
      </c>
      <c r="M198" s="51"/>
      <c r="N198" s="150">
        <v>3615.1501676390999</v>
      </c>
      <c r="O198" s="147"/>
      <c r="P198" s="128">
        <f t="shared" si="156"/>
        <v>202.18280224185673</v>
      </c>
    </row>
    <row r="199" spans="1:16" ht="12.5" x14ac:dyDescent="0.25">
      <c r="A199" s="222"/>
      <c r="B199" s="327"/>
      <c r="C199" s="67"/>
      <c r="D199" s="197">
        <v>1017</v>
      </c>
      <c r="E199" s="63">
        <f t="shared" si="150"/>
        <v>5006.4677176499999</v>
      </c>
      <c r="F199" s="63"/>
      <c r="G199" s="61">
        <f t="shared" si="151"/>
        <v>555.71791665914998</v>
      </c>
      <c r="H199" s="60">
        <f t="shared" si="152"/>
        <v>0</v>
      </c>
      <c r="I199" s="61">
        <f t="shared" si="153"/>
        <v>452.53461699838351</v>
      </c>
      <c r="J199" s="60">
        <f t="shared" si="154"/>
        <v>24.594272662955628</v>
      </c>
      <c r="K199" s="62" t="s">
        <v>61</v>
      </c>
      <c r="L199" s="63">
        <f t="shared" si="155"/>
        <v>3973.6209113295113</v>
      </c>
      <c r="M199" s="51"/>
      <c r="N199" s="150">
        <v>3763.9217794760993</v>
      </c>
      <c r="O199" s="147"/>
      <c r="P199" s="128">
        <f t="shared" si="156"/>
        <v>209.69913185341193</v>
      </c>
    </row>
    <row r="200" spans="1:16" ht="12.5" x14ac:dyDescent="0.25">
      <c r="A200" s="222"/>
      <c r="B200" s="327"/>
      <c r="C200" s="67"/>
      <c r="D200" s="197">
        <v>1072</v>
      </c>
      <c r="E200" s="63">
        <f t="shared" si="150"/>
        <v>5277.2206424000005</v>
      </c>
      <c r="F200" s="63"/>
      <c r="G200" s="61">
        <f t="shared" si="151"/>
        <v>585.77149130640009</v>
      </c>
      <c r="H200" s="60">
        <f t="shared" si="152"/>
        <v>0</v>
      </c>
      <c r="I200" s="61">
        <f t="shared" si="153"/>
        <v>477.00797386653602</v>
      </c>
      <c r="J200" s="60">
        <f t="shared" si="154"/>
        <v>25.924346405790004</v>
      </c>
      <c r="K200" s="62" t="s">
        <v>61</v>
      </c>
      <c r="L200" s="63">
        <f t="shared" si="155"/>
        <v>4188.5168308212742</v>
      </c>
      <c r="M200" s="51"/>
      <c r="N200" s="150">
        <v>3968.4827457519741</v>
      </c>
      <c r="O200" s="147"/>
      <c r="P200" s="128">
        <f t="shared" si="156"/>
        <v>220.03408506930009</v>
      </c>
    </row>
    <row r="201" spans="1:16" ht="12.5" x14ac:dyDescent="0.25">
      <c r="A201" s="222">
        <v>4</v>
      </c>
      <c r="B201" s="327" t="s">
        <v>34</v>
      </c>
      <c r="C201" s="67"/>
      <c r="D201" s="198">
        <v>1072</v>
      </c>
      <c r="E201" s="63">
        <f t="shared" si="150"/>
        <v>5277.2206424000005</v>
      </c>
      <c r="F201" s="63"/>
      <c r="G201" s="61">
        <f t="shared" si="151"/>
        <v>585.77149130640009</v>
      </c>
      <c r="H201" s="60">
        <f t="shared" si="152"/>
        <v>0</v>
      </c>
      <c r="I201" s="61">
        <f t="shared" si="153"/>
        <v>477.00797386653602</v>
      </c>
      <c r="J201" s="60">
        <f t="shared" si="154"/>
        <v>25.924346405790004</v>
      </c>
      <c r="K201" s="62" t="s">
        <v>61</v>
      </c>
      <c r="L201" s="63">
        <f t="shared" si="155"/>
        <v>4188.5168308212742</v>
      </c>
      <c r="M201" s="51"/>
      <c r="N201" s="150">
        <v>3968.4827457519741</v>
      </c>
      <c r="O201" s="147"/>
      <c r="P201" s="128">
        <f t="shared" si="156"/>
        <v>220.03408506930009</v>
      </c>
    </row>
    <row r="202" spans="1:16" ht="12.5" x14ac:dyDescent="0.25">
      <c r="A202" s="222"/>
      <c r="B202" s="327"/>
      <c r="C202" s="67"/>
      <c r="D202" s="198">
        <v>1100</v>
      </c>
      <c r="E202" s="63">
        <f t="shared" si="150"/>
        <v>5415.0584950000002</v>
      </c>
      <c r="F202" s="63"/>
      <c r="G202" s="61">
        <f t="shared" si="151"/>
        <v>601.07149294500005</v>
      </c>
      <c r="H202" s="60">
        <f t="shared" si="152"/>
        <v>0</v>
      </c>
      <c r="I202" s="61">
        <f t="shared" si="153"/>
        <v>489.46713736305003</v>
      </c>
      <c r="J202" s="60">
        <f t="shared" si="154"/>
        <v>26.601474856687503</v>
      </c>
      <c r="K202" s="62" t="s">
        <v>61</v>
      </c>
      <c r="L202" s="63">
        <f t="shared" si="155"/>
        <v>4297.918389835263</v>
      </c>
      <c r="M202" s="51"/>
      <c r="N202" s="150">
        <v>4072.6228740378747</v>
      </c>
      <c r="O202" s="147"/>
      <c r="P202" s="128">
        <f t="shared" si="156"/>
        <v>225.29551579738836</v>
      </c>
    </row>
    <row r="203" spans="1:16" ht="12.5" x14ac:dyDescent="0.25">
      <c r="A203" s="222"/>
      <c r="B203" s="327"/>
      <c r="C203" s="67"/>
      <c r="D203" s="198">
        <v>1129</v>
      </c>
      <c r="E203" s="63">
        <f t="shared" si="150"/>
        <v>5557.8191280500005</v>
      </c>
      <c r="F203" s="63"/>
      <c r="G203" s="61">
        <f t="shared" si="151"/>
        <v>616.91792321355001</v>
      </c>
      <c r="H203" s="60">
        <f t="shared" si="152"/>
        <v>0</v>
      </c>
      <c r="I203" s="61">
        <f t="shared" si="153"/>
        <v>502.37127098443949</v>
      </c>
      <c r="J203" s="60">
        <f t="shared" si="154"/>
        <v>27.302786466545626</v>
      </c>
      <c r="K203" s="62" t="s">
        <v>61</v>
      </c>
      <c r="L203" s="63">
        <f t="shared" si="155"/>
        <v>4411.2271473854653</v>
      </c>
      <c r="M203" s="51"/>
      <c r="N203" s="150">
        <v>4180.4822926196994</v>
      </c>
      <c r="O203" s="147"/>
      <c r="P203" s="128">
        <f t="shared" si="156"/>
        <v>230.74485476576592</v>
      </c>
    </row>
    <row r="204" spans="1:16" ht="12.5" x14ac:dyDescent="0.25">
      <c r="A204" s="222">
        <v>5</v>
      </c>
      <c r="B204" s="336" t="s">
        <v>43</v>
      </c>
      <c r="C204" s="67"/>
      <c r="D204" s="197">
        <v>1119</v>
      </c>
      <c r="E204" s="63">
        <f t="shared" si="150"/>
        <v>5508.5913235500002</v>
      </c>
      <c r="F204" s="63"/>
      <c r="G204" s="61">
        <f t="shared" si="151"/>
        <v>611.45363691404998</v>
      </c>
      <c r="H204" s="60">
        <f t="shared" si="152"/>
        <v>0</v>
      </c>
      <c r="I204" s="61">
        <f t="shared" si="153"/>
        <v>497.9215697356845</v>
      </c>
      <c r="J204" s="60">
        <f t="shared" si="154"/>
        <v>27.060954876939377</v>
      </c>
      <c r="K204" s="62" t="s">
        <v>61</v>
      </c>
      <c r="L204" s="63">
        <f t="shared" si="155"/>
        <v>4372.1551620233258</v>
      </c>
      <c r="M204" s="51"/>
      <c r="N204" s="150">
        <v>4143.2893896604492</v>
      </c>
      <c r="O204" s="147"/>
      <c r="P204" s="128">
        <f t="shared" si="156"/>
        <v>228.86577236287667</v>
      </c>
    </row>
    <row r="205" spans="1:16" ht="12.5" x14ac:dyDescent="0.25">
      <c r="A205" s="222"/>
      <c r="B205" s="336"/>
      <c r="C205" s="67"/>
      <c r="D205" s="197">
        <v>1178</v>
      </c>
      <c r="E205" s="63">
        <f t="shared" si="150"/>
        <v>5799.0353701000004</v>
      </c>
      <c r="F205" s="63"/>
      <c r="G205" s="61">
        <f t="shared" si="151"/>
        <v>643.69292608110004</v>
      </c>
      <c r="H205" s="60">
        <f t="shared" si="152"/>
        <v>0</v>
      </c>
      <c r="I205" s="61">
        <f t="shared" si="153"/>
        <v>524.17480710333905</v>
      </c>
      <c r="J205" s="60">
        <f t="shared" si="154"/>
        <v>28.487761255616252</v>
      </c>
      <c r="K205" s="62" t="s">
        <v>61</v>
      </c>
      <c r="L205" s="63">
        <f t="shared" si="155"/>
        <v>4602.6798756599446</v>
      </c>
      <c r="M205" s="51"/>
      <c r="N205" s="150">
        <v>4362.7275171200245</v>
      </c>
      <c r="O205" s="147"/>
      <c r="P205" s="128">
        <f t="shared" si="156"/>
        <v>239.95235853992017</v>
      </c>
    </row>
    <row r="206" spans="1:16" ht="12.5" x14ac:dyDescent="0.25">
      <c r="A206" s="222"/>
      <c r="B206" s="336"/>
      <c r="C206" s="67"/>
      <c r="D206" s="197">
        <v>1178</v>
      </c>
      <c r="E206" s="63">
        <f t="shared" si="150"/>
        <v>5799.0353701000004</v>
      </c>
      <c r="F206" s="63"/>
      <c r="G206" s="61">
        <f t="shared" si="151"/>
        <v>643.69292608110004</v>
      </c>
      <c r="H206" s="60">
        <f t="shared" si="152"/>
        <v>0</v>
      </c>
      <c r="I206" s="61">
        <f t="shared" si="153"/>
        <v>524.17480710333905</v>
      </c>
      <c r="J206" s="60">
        <f t="shared" si="154"/>
        <v>28.487761255616252</v>
      </c>
      <c r="K206" s="62" t="s">
        <v>61</v>
      </c>
      <c r="L206" s="63">
        <f t="shared" si="155"/>
        <v>4602.6798756599446</v>
      </c>
      <c r="M206" s="51"/>
      <c r="N206" s="150">
        <v>4362.7275171200245</v>
      </c>
      <c r="O206" s="147"/>
      <c r="P206" s="128">
        <f t="shared" si="156"/>
        <v>239.95235853992017</v>
      </c>
    </row>
    <row r="207" spans="1:16" ht="12.5" x14ac:dyDescent="0.25">
      <c r="A207" s="222" t="s">
        <v>54</v>
      </c>
      <c r="B207" s="336" t="s">
        <v>43</v>
      </c>
      <c r="C207" s="67"/>
      <c r="D207" s="197">
        <v>1231</v>
      </c>
      <c r="E207" s="63">
        <f t="shared" si="150"/>
        <v>6059.9427339500007</v>
      </c>
      <c r="F207" s="63"/>
      <c r="G207" s="61">
        <f t="shared" si="151"/>
        <v>672.65364346845013</v>
      </c>
      <c r="H207" s="60">
        <f t="shared" si="152"/>
        <v>0</v>
      </c>
      <c r="I207" s="61">
        <f t="shared" si="153"/>
        <v>547.75822372174059</v>
      </c>
      <c r="J207" s="60">
        <f t="shared" si="154"/>
        <v>29.769468680529382</v>
      </c>
      <c r="K207" s="62" t="s">
        <v>61</v>
      </c>
      <c r="L207" s="63">
        <f t="shared" si="155"/>
        <v>4809.7613980792803</v>
      </c>
      <c r="M207" s="51"/>
      <c r="N207" s="150">
        <v>4559.8499028040496</v>
      </c>
      <c r="O207" s="147"/>
      <c r="P207" s="128">
        <f t="shared" si="156"/>
        <v>249.91149527523066</v>
      </c>
    </row>
    <row r="208" spans="1:16" ht="12.5" x14ac:dyDescent="0.25">
      <c r="A208" s="222"/>
      <c r="B208" s="336"/>
      <c r="C208" s="67"/>
      <c r="D208" s="197">
        <v>1284</v>
      </c>
      <c r="E208" s="63">
        <f t="shared" si="150"/>
        <v>6320.8500978000002</v>
      </c>
      <c r="F208" s="63"/>
      <c r="G208" s="61">
        <f t="shared" si="151"/>
        <v>701.61436085579999</v>
      </c>
      <c r="H208" s="60">
        <f t="shared" si="152"/>
        <v>0</v>
      </c>
      <c r="I208" s="61">
        <f t="shared" si="153"/>
        <v>571.34164034014202</v>
      </c>
      <c r="J208" s="60">
        <f t="shared" si="154"/>
        <v>31.051176105442501</v>
      </c>
      <c r="K208" s="62" t="s">
        <v>61</v>
      </c>
      <c r="L208" s="63">
        <f t="shared" si="155"/>
        <v>5016.8429204986151</v>
      </c>
      <c r="M208" s="51"/>
      <c r="N208" s="150">
        <v>4756.9722884880739</v>
      </c>
      <c r="O208" s="147"/>
      <c r="P208" s="128">
        <f t="shared" si="156"/>
        <v>259.87063201054116</v>
      </c>
    </row>
    <row r="209" spans="1:16" ht="12.5" x14ac:dyDescent="0.25">
      <c r="A209" s="222"/>
      <c r="B209" s="336"/>
      <c r="C209" s="67"/>
      <c r="D209" s="200">
        <v>1284</v>
      </c>
      <c r="E209" s="63">
        <f t="shared" si="150"/>
        <v>6320.8500978000002</v>
      </c>
      <c r="F209" s="63"/>
      <c r="G209" s="61">
        <f t="shared" si="151"/>
        <v>701.61436085579999</v>
      </c>
      <c r="H209" s="60">
        <f t="shared" si="152"/>
        <v>0</v>
      </c>
      <c r="I209" s="61">
        <f t="shared" si="153"/>
        <v>571.34164034014202</v>
      </c>
      <c r="J209" s="60">
        <f t="shared" si="154"/>
        <v>31.051176105442501</v>
      </c>
      <c r="K209" s="62" t="s">
        <v>61</v>
      </c>
      <c r="L209" s="63">
        <f t="shared" si="155"/>
        <v>5016.8429204986151</v>
      </c>
      <c r="M209" s="51"/>
      <c r="N209" s="173">
        <v>4756.9722884880739</v>
      </c>
      <c r="O209" s="147"/>
      <c r="P209" s="170">
        <f t="shared" si="156"/>
        <v>259.87063201054116</v>
      </c>
    </row>
    <row r="210" spans="1:16" ht="12.5" x14ac:dyDescent="0.25">
      <c r="A210" s="329" t="s">
        <v>123</v>
      </c>
      <c r="B210" s="329"/>
      <c r="C210" s="329"/>
      <c r="D210" s="329"/>
      <c r="E210" s="329"/>
      <c r="F210" s="329"/>
      <c r="G210" s="329"/>
      <c r="H210" s="329"/>
      <c r="I210" s="329"/>
      <c r="J210" s="329"/>
      <c r="K210" s="329"/>
      <c r="L210" s="329"/>
      <c r="M210" s="180"/>
      <c r="P210" s="172" t="s">
        <v>43</v>
      </c>
    </row>
    <row r="211" spans="1:16" ht="12.5" x14ac:dyDescent="0.25">
      <c r="A211" s="222" t="s">
        <v>26</v>
      </c>
      <c r="B211" s="53" t="s">
        <v>44</v>
      </c>
      <c r="C211" s="67"/>
      <c r="D211" s="67" t="s">
        <v>1</v>
      </c>
      <c r="E211" s="67" t="s">
        <v>3</v>
      </c>
      <c r="F211" s="67"/>
      <c r="G211" s="136" t="s">
        <v>5</v>
      </c>
      <c r="H211" s="67" t="s">
        <v>7</v>
      </c>
      <c r="I211" s="136" t="s">
        <v>6</v>
      </c>
      <c r="J211" s="67" t="s">
        <v>13</v>
      </c>
      <c r="K211" s="68" t="s">
        <v>14</v>
      </c>
      <c r="L211" s="67" t="s">
        <v>8</v>
      </c>
      <c r="M211" s="133"/>
      <c r="N211" s="123" t="s">
        <v>43</v>
      </c>
      <c r="P211" s="172" t="s">
        <v>43</v>
      </c>
    </row>
    <row r="212" spans="1:16" ht="20" x14ac:dyDescent="0.25">
      <c r="A212" s="222"/>
      <c r="B212" s="53" t="s">
        <v>45</v>
      </c>
      <c r="C212" s="67"/>
      <c r="D212" s="67" t="s">
        <v>2</v>
      </c>
      <c r="E212" s="67" t="s">
        <v>4</v>
      </c>
      <c r="F212" s="67"/>
      <c r="G212" s="70">
        <f>'Cat C '!$F$6</f>
        <v>0.111</v>
      </c>
      <c r="H212" s="67" t="s">
        <v>11</v>
      </c>
      <c r="I212" s="55">
        <f>'Cat C '!$H$6</f>
        <v>9.1999999999999998E-2</v>
      </c>
      <c r="J212" s="56">
        <f>'Cat C '!$I$6</f>
        <v>5.0000000000000001E-3</v>
      </c>
      <c r="K212" s="68" t="s">
        <v>12</v>
      </c>
      <c r="L212" s="67" t="s">
        <v>9</v>
      </c>
      <c r="M212" s="133"/>
      <c r="N212" s="174" t="s">
        <v>158</v>
      </c>
      <c r="P212" s="171" t="s">
        <v>157</v>
      </c>
    </row>
    <row r="213" spans="1:16" ht="12.5" x14ac:dyDescent="0.25">
      <c r="A213" s="67">
        <v>1</v>
      </c>
      <c r="B213" s="164" t="s">
        <v>64</v>
      </c>
      <c r="C213" s="67"/>
      <c r="D213" s="197">
        <v>501</v>
      </c>
      <c r="E213" s="63">
        <f t="shared" ref="E213:E216" si="157">D213*$E$2</f>
        <v>2466.3130054500002</v>
      </c>
      <c r="F213" s="63"/>
      <c r="G213" s="61">
        <f t="shared" ref="G213:G222" si="158">E213*$G$10</f>
        <v>273.76074360495005</v>
      </c>
      <c r="H213" s="60">
        <f t="shared" ref="H213:H222" si="159">IF(E213&lt;$L$2,$L$2-E213,0)</f>
        <v>0</v>
      </c>
      <c r="I213" s="61">
        <f t="shared" ref="I213:I222" si="160">(E213*98.25%)*$I$10</f>
        <v>222.93003256262554</v>
      </c>
      <c r="J213" s="60">
        <f t="shared" ref="J213:J222" si="161">(E213*98.25%)*$J$10</f>
        <v>12.115762639273129</v>
      </c>
      <c r="K213" s="62" t="s">
        <v>61</v>
      </c>
      <c r="L213" s="63">
        <f t="shared" ref="L213:L222" si="162">E213-G213+H213-I213-J213</f>
        <v>1957.5064666431515</v>
      </c>
      <c r="M213" s="51"/>
      <c r="N213" s="150">
        <v>1844.7679867787997</v>
      </c>
      <c r="O213" s="147"/>
      <c r="P213" s="128">
        <f t="shared" ref="P213:P222" si="163">L213-N213</f>
        <v>112.7384798643518</v>
      </c>
    </row>
    <row r="214" spans="1:16" ht="12.5" x14ac:dyDescent="0.25">
      <c r="A214" s="67">
        <v>2</v>
      </c>
      <c r="B214" s="164" t="s">
        <v>34</v>
      </c>
      <c r="C214" s="67"/>
      <c r="D214" s="197">
        <v>525</v>
      </c>
      <c r="E214" s="63">
        <f t="shared" si="157"/>
        <v>2584.4597362500003</v>
      </c>
      <c r="F214" s="63"/>
      <c r="G214" s="61">
        <f t="shared" si="158"/>
        <v>286.87503072375006</v>
      </c>
      <c r="H214" s="60">
        <f t="shared" si="159"/>
        <v>0</v>
      </c>
      <c r="I214" s="61">
        <f t="shared" si="160"/>
        <v>233.60931555963754</v>
      </c>
      <c r="J214" s="60">
        <f t="shared" si="161"/>
        <v>12.696158454328128</v>
      </c>
      <c r="K214" s="62" t="s">
        <v>61</v>
      </c>
      <c r="L214" s="63">
        <f t="shared" si="162"/>
        <v>2051.2792315122842</v>
      </c>
      <c r="M214" s="51"/>
      <c r="N214" s="150">
        <v>1934.0309538809997</v>
      </c>
      <c r="O214" s="147"/>
      <c r="P214" s="128">
        <f t="shared" si="163"/>
        <v>117.24827763128451</v>
      </c>
    </row>
    <row r="215" spans="1:16" ht="12.5" x14ac:dyDescent="0.25">
      <c r="A215" s="67">
        <v>3</v>
      </c>
      <c r="B215" s="164" t="s">
        <v>34</v>
      </c>
      <c r="C215" s="67"/>
      <c r="D215" s="197">
        <v>562</v>
      </c>
      <c r="E215" s="63">
        <f t="shared" si="157"/>
        <v>2766.6026129000002</v>
      </c>
      <c r="F215" s="63"/>
      <c r="G215" s="61">
        <f t="shared" si="158"/>
        <v>307.09289003190003</v>
      </c>
      <c r="H215" s="60">
        <f t="shared" si="159"/>
        <v>0</v>
      </c>
      <c r="I215" s="61">
        <f t="shared" si="160"/>
        <v>250.07321018003103</v>
      </c>
      <c r="J215" s="60">
        <f t="shared" si="161"/>
        <v>13.590935335871253</v>
      </c>
      <c r="K215" s="62" t="s">
        <v>61</v>
      </c>
      <c r="L215" s="63">
        <f t="shared" si="162"/>
        <v>2195.8455773521982</v>
      </c>
      <c r="M215" s="51"/>
      <c r="N215" s="150">
        <v>2071.6446948302246</v>
      </c>
      <c r="O215" s="147"/>
      <c r="P215" s="128">
        <f t="shared" si="163"/>
        <v>124.20088252197365</v>
      </c>
    </row>
    <row r="216" spans="1:16" ht="12.5" x14ac:dyDescent="0.25">
      <c r="A216" s="67">
        <v>4</v>
      </c>
      <c r="B216" s="164" t="s">
        <v>34</v>
      </c>
      <c r="C216" s="67"/>
      <c r="D216" s="197">
        <v>606</v>
      </c>
      <c r="E216" s="63">
        <f t="shared" si="157"/>
        <v>2983.2049527000004</v>
      </c>
      <c r="F216" s="63"/>
      <c r="G216" s="61">
        <f t="shared" si="158"/>
        <v>331.13574974970004</v>
      </c>
      <c r="H216" s="60">
        <f t="shared" si="159"/>
        <v>0</v>
      </c>
      <c r="I216" s="61">
        <f t="shared" si="160"/>
        <v>269.65189567455303</v>
      </c>
      <c r="J216" s="60">
        <f t="shared" si="161"/>
        <v>14.654994330138752</v>
      </c>
      <c r="K216" s="62" t="s">
        <v>61</v>
      </c>
      <c r="L216" s="63">
        <f t="shared" si="162"/>
        <v>2367.7623129456083</v>
      </c>
      <c r="M216" s="51"/>
      <c r="N216" s="150">
        <v>2235.2934678509246</v>
      </c>
      <c r="O216" s="147"/>
      <c r="P216" s="128">
        <f t="shared" si="163"/>
        <v>132.46884509468373</v>
      </c>
    </row>
    <row r="217" spans="1:16" ht="12.5" x14ac:dyDescent="0.25">
      <c r="A217" s="67">
        <v>5</v>
      </c>
      <c r="B217" s="164" t="s">
        <v>65</v>
      </c>
      <c r="C217" s="67"/>
      <c r="D217" s="197">
        <v>637</v>
      </c>
      <c r="E217" s="63">
        <f>D217*$E$2</f>
        <v>3135.8111466500004</v>
      </c>
      <c r="F217" s="63"/>
      <c r="G217" s="61">
        <f t="shared" si="158"/>
        <v>348.07503727815003</v>
      </c>
      <c r="H217" s="60">
        <f t="shared" si="159"/>
        <v>0</v>
      </c>
      <c r="I217" s="61">
        <f t="shared" si="160"/>
        <v>283.44596954569357</v>
      </c>
      <c r="J217" s="60">
        <f t="shared" si="161"/>
        <v>15.404672257918127</v>
      </c>
      <c r="K217" s="62" t="s">
        <v>61</v>
      </c>
      <c r="L217" s="63">
        <f t="shared" si="162"/>
        <v>2488.8854675682387</v>
      </c>
      <c r="M217" s="51"/>
      <c r="N217" s="150">
        <v>2350.5914670246002</v>
      </c>
      <c r="O217" s="147"/>
      <c r="P217" s="128">
        <f t="shared" si="163"/>
        <v>138.2940005436385</v>
      </c>
    </row>
    <row r="218" spans="1:16" ht="12.5" x14ac:dyDescent="0.25">
      <c r="A218" s="67">
        <v>6</v>
      </c>
      <c r="B218" s="164" t="s">
        <v>65</v>
      </c>
      <c r="C218" s="67"/>
      <c r="D218" s="197">
        <v>673</v>
      </c>
      <c r="E218" s="63">
        <f>D218*$E$2</f>
        <v>3313.0312428500001</v>
      </c>
      <c r="F218" s="63"/>
      <c r="G218" s="61">
        <f t="shared" si="158"/>
        <v>367.74646795635005</v>
      </c>
      <c r="H218" s="60">
        <f t="shared" si="159"/>
        <v>0</v>
      </c>
      <c r="I218" s="61">
        <f t="shared" si="160"/>
        <v>299.46489404121149</v>
      </c>
      <c r="J218" s="60">
        <f t="shared" si="161"/>
        <v>16.275265980500627</v>
      </c>
      <c r="K218" s="62" t="s">
        <v>61</v>
      </c>
      <c r="L218" s="63">
        <f t="shared" si="162"/>
        <v>2629.5446148719379</v>
      </c>
      <c r="M218" s="51"/>
      <c r="N218" s="150">
        <v>2484.4859176778996</v>
      </c>
      <c r="O218" s="147"/>
      <c r="P218" s="128">
        <f t="shared" si="163"/>
        <v>145.05869719403836</v>
      </c>
    </row>
    <row r="219" spans="1:16" ht="12.5" x14ac:dyDescent="0.25">
      <c r="A219" s="67">
        <v>7</v>
      </c>
      <c r="B219" s="164" t="s">
        <v>65</v>
      </c>
      <c r="C219" s="67"/>
      <c r="D219" s="197">
        <v>706</v>
      </c>
      <c r="E219" s="63">
        <f>D219*$E$2</f>
        <v>3475.4829977000004</v>
      </c>
      <c r="F219" s="63"/>
      <c r="G219" s="61">
        <f t="shared" si="158"/>
        <v>385.77861274470007</v>
      </c>
      <c r="H219" s="60">
        <f t="shared" si="159"/>
        <v>0</v>
      </c>
      <c r="I219" s="61">
        <f t="shared" si="160"/>
        <v>314.148908162103</v>
      </c>
      <c r="J219" s="60">
        <f t="shared" si="161"/>
        <v>17.073310226201251</v>
      </c>
      <c r="K219" s="62" t="s">
        <v>61</v>
      </c>
      <c r="L219" s="63">
        <f t="shared" si="162"/>
        <v>2758.4821665669961</v>
      </c>
      <c r="M219" s="51"/>
      <c r="N219" s="150">
        <v>2607.2224974434248</v>
      </c>
      <c r="O219" s="147"/>
      <c r="P219" s="128">
        <f t="shared" si="163"/>
        <v>151.25966912357126</v>
      </c>
    </row>
    <row r="220" spans="1:16" ht="12.5" x14ac:dyDescent="0.25">
      <c r="A220" s="67">
        <v>8</v>
      </c>
      <c r="B220" s="164" t="s">
        <v>65</v>
      </c>
      <c r="C220" s="112"/>
      <c r="D220" s="201">
        <v>737</v>
      </c>
      <c r="E220" s="63">
        <f t="shared" ref="E220:E222" si="164">D220*$E$2</f>
        <v>3628.0891916500004</v>
      </c>
      <c r="F220" s="63"/>
      <c r="G220" s="61">
        <f t="shared" si="158"/>
        <v>402.71790027315006</v>
      </c>
      <c r="H220" s="60">
        <f t="shared" si="159"/>
        <v>0</v>
      </c>
      <c r="I220" s="61">
        <f t="shared" si="160"/>
        <v>327.94298203324354</v>
      </c>
      <c r="J220" s="60">
        <f t="shared" si="161"/>
        <v>17.822988153980628</v>
      </c>
      <c r="K220" s="62" t="s">
        <v>61</v>
      </c>
      <c r="L220" s="63">
        <f t="shared" si="162"/>
        <v>2879.6053211896265</v>
      </c>
      <c r="M220" s="51"/>
      <c r="N220" s="150">
        <v>2722.5204966171</v>
      </c>
      <c r="O220" s="147"/>
      <c r="P220" s="128">
        <f t="shared" si="163"/>
        <v>157.08482457252649</v>
      </c>
    </row>
    <row r="221" spans="1:16" ht="12.5" x14ac:dyDescent="0.25">
      <c r="A221" s="67">
        <v>9</v>
      </c>
      <c r="B221" s="164" t="s">
        <v>65</v>
      </c>
      <c r="C221" s="112"/>
      <c r="D221" s="201">
        <v>776</v>
      </c>
      <c r="E221" s="63">
        <f t="shared" si="164"/>
        <v>3820.0776292</v>
      </c>
      <c r="F221" s="63"/>
      <c r="G221" s="61">
        <f t="shared" si="158"/>
        <v>424.02861684120001</v>
      </c>
      <c r="H221" s="60">
        <f t="shared" si="159"/>
        <v>0</v>
      </c>
      <c r="I221" s="61">
        <f t="shared" si="160"/>
        <v>345.29681690338799</v>
      </c>
      <c r="J221" s="60">
        <f t="shared" si="161"/>
        <v>18.766131353445001</v>
      </c>
      <c r="K221" s="62" t="s">
        <v>61</v>
      </c>
      <c r="L221" s="63">
        <f t="shared" si="162"/>
        <v>3031.9860641019673</v>
      </c>
      <c r="M221" s="51"/>
      <c r="N221" s="150">
        <v>2867.5728181581753</v>
      </c>
      <c r="O221" s="147"/>
      <c r="P221" s="128">
        <f t="shared" si="163"/>
        <v>164.41324594379194</v>
      </c>
    </row>
    <row r="222" spans="1:16" ht="12.5" x14ac:dyDescent="0.25">
      <c r="A222" s="67">
        <v>10</v>
      </c>
      <c r="B222" s="155"/>
      <c r="C222" s="112"/>
      <c r="D222" s="201">
        <v>829</v>
      </c>
      <c r="E222" s="63">
        <f t="shared" si="164"/>
        <v>4080.9849930500004</v>
      </c>
      <c r="F222" s="63"/>
      <c r="G222" s="61">
        <f t="shared" si="158"/>
        <v>452.98933422855004</v>
      </c>
      <c r="H222" s="60">
        <f t="shared" si="159"/>
        <v>0</v>
      </c>
      <c r="I222" s="61">
        <f t="shared" si="160"/>
        <v>368.88023352178953</v>
      </c>
      <c r="J222" s="60">
        <f t="shared" si="161"/>
        <v>20.047838778358127</v>
      </c>
      <c r="K222" s="62" t="s">
        <v>61</v>
      </c>
      <c r="L222" s="63">
        <f t="shared" si="162"/>
        <v>3239.0675865213025</v>
      </c>
      <c r="M222" s="51"/>
      <c r="N222" s="173">
        <v>3064.6952038421996</v>
      </c>
      <c r="O222" s="147"/>
      <c r="P222" s="170">
        <f t="shared" si="163"/>
        <v>174.37238267910288</v>
      </c>
    </row>
    <row r="223" spans="1:16" ht="12.5" x14ac:dyDescent="0.25">
      <c r="A223" s="329" t="s">
        <v>124</v>
      </c>
      <c r="B223" s="329"/>
      <c r="C223" s="329"/>
      <c r="D223" s="329"/>
      <c r="E223" s="329"/>
      <c r="F223" s="329"/>
      <c r="G223" s="329"/>
      <c r="H223" s="329"/>
      <c r="I223" s="329"/>
      <c r="J223" s="329"/>
      <c r="K223" s="329"/>
      <c r="L223" s="329"/>
      <c r="M223" s="180"/>
      <c r="P223" s="172" t="s">
        <v>43</v>
      </c>
    </row>
    <row r="224" spans="1:16" ht="12.5" x14ac:dyDescent="0.25">
      <c r="A224" s="222" t="s">
        <v>26</v>
      </c>
      <c r="B224" s="53" t="s">
        <v>44</v>
      </c>
      <c r="C224" s="67"/>
      <c r="D224" s="67" t="s">
        <v>1</v>
      </c>
      <c r="E224" s="67" t="s">
        <v>3</v>
      </c>
      <c r="F224" s="67"/>
      <c r="G224" s="136" t="s">
        <v>5</v>
      </c>
      <c r="H224" s="67" t="s">
        <v>7</v>
      </c>
      <c r="I224" s="136" t="s">
        <v>6</v>
      </c>
      <c r="J224" s="67" t="s">
        <v>13</v>
      </c>
      <c r="K224" s="68" t="s">
        <v>14</v>
      </c>
      <c r="L224" s="67" t="s">
        <v>8</v>
      </c>
      <c r="M224" s="133"/>
      <c r="N224" s="123" t="s">
        <v>43</v>
      </c>
      <c r="P224" s="172" t="s">
        <v>43</v>
      </c>
    </row>
    <row r="225" spans="1:16" ht="20" x14ac:dyDescent="0.25">
      <c r="A225" s="222"/>
      <c r="B225" s="53" t="s">
        <v>45</v>
      </c>
      <c r="C225" s="67"/>
      <c r="D225" s="67" t="s">
        <v>2</v>
      </c>
      <c r="E225" s="67" t="s">
        <v>4</v>
      </c>
      <c r="F225" s="67"/>
      <c r="G225" s="70">
        <f>'Cat C '!$F$6</f>
        <v>0.111</v>
      </c>
      <c r="H225" s="67" t="s">
        <v>11</v>
      </c>
      <c r="I225" s="55">
        <f>'Cat C '!$H$6</f>
        <v>9.1999999999999998E-2</v>
      </c>
      <c r="J225" s="56">
        <f>'Cat C '!$I$6</f>
        <v>5.0000000000000001E-3</v>
      </c>
      <c r="K225" s="68" t="s">
        <v>12</v>
      </c>
      <c r="L225" s="67" t="s">
        <v>9</v>
      </c>
      <c r="M225" s="133"/>
      <c r="N225" s="174" t="s">
        <v>158</v>
      </c>
      <c r="P225" s="171" t="s">
        <v>157</v>
      </c>
    </row>
    <row r="226" spans="1:16" ht="12.5" x14ac:dyDescent="0.25">
      <c r="A226" s="67">
        <v>1</v>
      </c>
      <c r="B226" s="164" t="s">
        <v>64</v>
      </c>
      <c r="C226" s="67"/>
      <c r="D226" s="197">
        <v>511</v>
      </c>
      <c r="E226" s="63">
        <f t="shared" ref="E226:E234" si="165">D226*$E$2</f>
        <v>2515.54080995</v>
      </c>
      <c r="F226" s="63"/>
      <c r="G226" s="61">
        <f t="shared" ref="G226:G234" si="166">E226*$G$10</f>
        <v>279.22502990445003</v>
      </c>
      <c r="H226" s="60">
        <f t="shared" ref="H226:H234" si="167">IF(E226&lt;$L$2,$L$2-E226,0)</f>
        <v>0</v>
      </c>
      <c r="I226" s="61">
        <f t="shared" ref="I226:I234" si="168">(E226*98.25%)*$I$10</f>
        <v>227.3797338113805</v>
      </c>
      <c r="J226" s="60">
        <f t="shared" ref="J226:J234" si="169">(E226*98.25%)*$J$10</f>
        <v>12.357594228879375</v>
      </c>
      <c r="K226" s="62" t="s">
        <v>61</v>
      </c>
      <c r="L226" s="63">
        <f t="shared" ref="L226:L234" si="170">E226-G226+H226-I226-J226</f>
        <v>1996.5784520052903</v>
      </c>
      <c r="M226" s="51"/>
      <c r="N226" s="150">
        <v>1881.9608897380497</v>
      </c>
      <c r="O226" s="147"/>
      <c r="P226" s="128">
        <f t="shared" ref="P226:P234" si="171">L226-N226</f>
        <v>114.6175622672406</v>
      </c>
    </row>
    <row r="227" spans="1:16" ht="12.5" x14ac:dyDescent="0.25">
      <c r="A227" s="67">
        <v>2</v>
      </c>
      <c r="B227" s="164" t="s">
        <v>34</v>
      </c>
      <c r="C227" s="67"/>
      <c r="D227" s="197">
        <v>541</v>
      </c>
      <c r="E227" s="63">
        <f t="shared" si="165"/>
        <v>2663.22422345</v>
      </c>
      <c r="F227" s="63"/>
      <c r="G227" s="61">
        <f t="shared" si="166"/>
        <v>295.61788880295001</v>
      </c>
      <c r="H227" s="60">
        <f t="shared" si="167"/>
        <v>0</v>
      </c>
      <c r="I227" s="61">
        <f t="shared" si="168"/>
        <v>240.72883755764551</v>
      </c>
      <c r="J227" s="60">
        <f t="shared" si="169"/>
        <v>13.083088997698127</v>
      </c>
      <c r="K227" s="62" t="s">
        <v>61</v>
      </c>
      <c r="L227" s="63">
        <f t="shared" si="170"/>
        <v>2113.7944080917064</v>
      </c>
      <c r="M227" s="51"/>
      <c r="N227" s="150">
        <v>1993.5395986157998</v>
      </c>
      <c r="O227" s="147"/>
      <c r="P227" s="128">
        <f t="shared" si="171"/>
        <v>120.25480947590654</v>
      </c>
    </row>
    <row r="228" spans="1:16" ht="12.5" x14ac:dyDescent="0.25">
      <c r="A228" s="67">
        <v>3</v>
      </c>
      <c r="B228" s="164" t="s">
        <v>34</v>
      </c>
      <c r="C228" s="67"/>
      <c r="D228" s="197">
        <v>578</v>
      </c>
      <c r="E228" s="63">
        <f t="shared" si="165"/>
        <v>2845.3671001000002</v>
      </c>
      <c r="F228" s="63"/>
      <c r="G228" s="61">
        <f t="shared" si="166"/>
        <v>315.83574811110003</v>
      </c>
      <c r="H228" s="60">
        <f t="shared" si="167"/>
        <v>0</v>
      </c>
      <c r="I228" s="61">
        <f t="shared" si="168"/>
        <v>257.19273217803902</v>
      </c>
      <c r="J228" s="60">
        <f t="shared" si="169"/>
        <v>13.977865879241252</v>
      </c>
      <c r="K228" s="62" t="s">
        <v>61</v>
      </c>
      <c r="L228" s="63">
        <f t="shared" si="170"/>
        <v>2258.3607539316199</v>
      </c>
      <c r="M228" s="51"/>
      <c r="N228" s="150">
        <v>2131.1533395650249</v>
      </c>
      <c r="O228" s="147"/>
      <c r="P228" s="128">
        <f t="shared" si="171"/>
        <v>127.207414366595</v>
      </c>
    </row>
    <row r="229" spans="1:16" ht="12.5" x14ac:dyDescent="0.25">
      <c r="A229" s="67">
        <v>4</v>
      </c>
      <c r="B229" s="164" t="s">
        <v>34</v>
      </c>
      <c r="C229" s="67"/>
      <c r="D229" s="197">
        <v>618</v>
      </c>
      <c r="E229" s="63">
        <f t="shared" si="165"/>
        <v>3042.2783181</v>
      </c>
      <c r="F229" s="63"/>
      <c r="G229" s="61">
        <f t="shared" si="166"/>
        <v>337.69289330909999</v>
      </c>
      <c r="H229" s="60">
        <f t="shared" si="167"/>
        <v>0</v>
      </c>
      <c r="I229" s="61">
        <f t="shared" si="168"/>
        <v>274.99153717305904</v>
      </c>
      <c r="J229" s="60">
        <f t="shared" si="169"/>
        <v>14.945192237666252</v>
      </c>
      <c r="K229" s="62" t="s">
        <v>61</v>
      </c>
      <c r="L229" s="63">
        <f t="shared" si="170"/>
        <v>2414.648695380175</v>
      </c>
      <c r="M229" s="51"/>
      <c r="N229" s="150">
        <v>2279.9249514020248</v>
      </c>
      <c r="O229" s="147"/>
      <c r="P229" s="128">
        <f t="shared" si="171"/>
        <v>134.7237439781502</v>
      </c>
    </row>
    <row r="230" spans="1:16" ht="12.5" x14ac:dyDescent="0.25">
      <c r="A230" s="67">
        <v>5</v>
      </c>
      <c r="B230" s="164" t="s">
        <v>65</v>
      </c>
      <c r="C230" s="67"/>
      <c r="D230" s="197">
        <v>660</v>
      </c>
      <c r="E230" s="63">
        <f t="shared" si="165"/>
        <v>3249.0350970000004</v>
      </c>
      <c r="F230" s="63"/>
      <c r="G230" s="61">
        <f t="shared" si="166"/>
        <v>360.64289576700003</v>
      </c>
      <c r="H230" s="60">
        <f t="shared" si="167"/>
        <v>0</v>
      </c>
      <c r="I230" s="61">
        <f t="shared" si="168"/>
        <v>293.68028241783003</v>
      </c>
      <c r="J230" s="60">
        <f t="shared" si="169"/>
        <v>15.960884914012501</v>
      </c>
      <c r="K230" s="62" t="s">
        <v>61</v>
      </c>
      <c r="L230" s="63">
        <f t="shared" si="170"/>
        <v>2578.7510339011578</v>
      </c>
      <c r="M230" s="51"/>
      <c r="N230" s="150">
        <v>2436.1351438308748</v>
      </c>
      <c r="O230" s="147"/>
      <c r="P230" s="128">
        <f t="shared" si="171"/>
        <v>142.61589007028306</v>
      </c>
    </row>
    <row r="231" spans="1:16" ht="12.5" x14ac:dyDescent="0.25">
      <c r="A231" s="67">
        <v>6</v>
      </c>
      <c r="B231" s="164" t="s">
        <v>65</v>
      </c>
      <c r="C231" s="67"/>
      <c r="D231" s="197">
        <v>710</v>
      </c>
      <c r="E231" s="63">
        <f t="shared" si="165"/>
        <v>3495.1741195000004</v>
      </c>
      <c r="F231" s="63"/>
      <c r="G231" s="61">
        <f t="shared" si="166"/>
        <v>387.96432726450007</v>
      </c>
      <c r="H231" s="60">
        <f t="shared" si="167"/>
        <v>0</v>
      </c>
      <c r="I231" s="61">
        <f t="shared" si="168"/>
        <v>315.92878866160504</v>
      </c>
      <c r="J231" s="60">
        <f t="shared" si="169"/>
        <v>17.170042862043754</v>
      </c>
      <c r="K231" s="62" t="s">
        <v>61</v>
      </c>
      <c r="L231" s="63">
        <f t="shared" si="170"/>
        <v>2774.1109607118519</v>
      </c>
      <c r="M231" s="51"/>
      <c r="N231" s="150">
        <v>2622.0996586271249</v>
      </c>
      <c r="O231" s="147"/>
      <c r="P231" s="128">
        <f t="shared" si="171"/>
        <v>152.01130208472705</v>
      </c>
    </row>
    <row r="232" spans="1:16" ht="12.5" x14ac:dyDescent="0.25">
      <c r="A232" s="67">
        <v>7</v>
      </c>
      <c r="B232" s="164" t="s">
        <v>65</v>
      </c>
      <c r="C232" s="67"/>
      <c r="D232" s="197">
        <v>760</v>
      </c>
      <c r="E232" s="63">
        <f t="shared" si="165"/>
        <v>3741.3131420000004</v>
      </c>
      <c r="F232" s="63"/>
      <c r="G232" s="61">
        <f t="shared" si="166"/>
        <v>415.28575876200006</v>
      </c>
      <c r="H232" s="60">
        <f t="shared" si="167"/>
        <v>0</v>
      </c>
      <c r="I232" s="61">
        <f t="shared" si="168"/>
        <v>338.17729490538005</v>
      </c>
      <c r="J232" s="60">
        <f t="shared" si="169"/>
        <v>18.379200810075005</v>
      </c>
      <c r="K232" s="62" t="s">
        <v>61</v>
      </c>
      <c r="L232" s="63">
        <f t="shared" si="170"/>
        <v>2969.4708875225451</v>
      </c>
      <c r="M232" s="51"/>
      <c r="N232" s="150">
        <v>2808.0641734233745</v>
      </c>
      <c r="O232" s="147"/>
      <c r="P232" s="128">
        <f t="shared" si="171"/>
        <v>161.40671409917059</v>
      </c>
    </row>
    <row r="233" spans="1:16" ht="12.5" x14ac:dyDescent="0.25">
      <c r="A233" s="67">
        <v>8</v>
      </c>
      <c r="B233" s="164" t="s">
        <v>65</v>
      </c>
      <c r="C233" s="67"/>
      <c r="D233" s="197">
        <v>798</v>
      </c>
      <c r="E233" s="63">
        <f t="shared" si="165"/>
        <v>3928.3787991000004</v>
      </c>
      <c r="F233" s="63"/>
      <c r="G233" s="61">
        <f t="shared" si="166"/>
        <v>436.05004670010004</v>
      </c>
      <c r="H233" s="60">
        <f t="shared" si="167"/>
        <v>0</v>
      </c>
      <c r="I233" s="61">
        <f t="shared" si="168"/>
        <v>355.08615965064905</v>
      </c>
      <c r="J233" s="60">
        <f t="shared" si="169"/>
        <v>19.298160850578753</v>
      </c>
      <c r="K233" s="62" t="s">
        <v>61</v>
      </c>
      <c r="L233" s="63">
        <f t="shared" si="170"/>
        <v>3117.9444318986725</v>
      </c>
      <c r="M233" s="51"/>
      <c r="N233" s="150">
        <v>2949.3972046685249</v>
      </c>
      <c r="O233" s="147"/>
      <c r="P233" s="128">
        <f t="shared" si="171"/>
        <v>168.54722723014766</v>
      </c>
    </row>
    <row r="234" spans="1:16" ht="12.5" x14ac:dyDescent="0.25">
      <c r="A234" s="67">
        <v>9</v>
      </c>
      <c r="B234" s="167" t="s">
        <v>43</v>
      </c>
      <c r="C234" s="67"/>
      <c r="D234" s="197">
        <v>835</v>
      </c>
      <c r="E234" s="63">
        <f t="shared" si="165"/>
        <v>4110.5216757500002</v>
      </c>
      <c r="F234" s="63"/>
      <c r="G234" s="61">
        <f t="shared" si="166"/>
        <v>456.26790600825001</v>
      </c>
      <c r="H234" s="60">
        <f t="shared" si="167"/>
        <v>0</v>
      </c>
      <c r="I234" s="61">
        <f t="shared" si="168"/>
        <v>371.55005427104254</v>
      </c>
      <c r="J234" s="60">
        <f t="shared" si="169"/>
        <v>20.192937732121877</v>
      </c>
      <c r="K234" s="62" t="s">
        <v>61</v>
      </c>
      <c r="L234" s="63">
        <f t="shared" si="170"/>
        <v>3262.5107777385861</v>
      </c>
      <c r="M234" s="51"/>
      <c r="N234" s="173">
        <v>3087.0109456177493</v>
      </c>
      <c r="O234" s="147"/>
      <c r="P234" s="170">
        <f t="shared" si="171"/>
        <v>175.4998321208368</v>
      </c>
    </row>
    <row r="235" spans="1:16" ht="13.5" customHeight="1" x14ac:dyDescent="0.25">
      <c r="A235" s="326" t="s">
        <v>125</v>
      </c>
      <c r="B235" s="326"/>
      <c r="C235" s="326"/>
      <c r="D235" s="326"/>
      <c r="E235" s="326"/>
      <c r="F235" s="326"/>
      <c r="G235" s="326"/>
      <c r="H235" s="326"/>
      <c r="I235" s="326"/>
      <c r="J235" s="326"/>
      <c r="K235" s="326"/>
      <c r="L235" s="326"/>
      <c r="M235" s="189"/>
      <c r="P235" s="172" t="s">
        <v>43</v>
      </c>
    </row>
    <row r="236" spans="1:16" ht="12.5" x14ac:dyDescent="0.25">
      <c r="A236" s="222" t="s">
        <v>26</v>
      </c>
      <c r="B236" s="53" t="s">
        <v>44</v>
      </c>
      <c r="C236" s="67"/>
      <c r="D236" s="120" t="s">
        <v>1</v>
      </c>
      <c r="E236" s="120" t="s">
        <v>3</v>
      </c>
      <c r="F236" s="120"/>
      <c r="G236" s="143" t="s">
        <v>5</v>
      </c>
      <c r="H236" s="120" t="s">
        <v>7</v>
      </c>
      <c r="I236" s="143" t="s">
        <v>6</v>
      </c>
      <c r="J236" s="120" t="s">
        <v>13</v>
      </c>
      <c r="K236" s="64" t="s">
        <v>14</v>
      </c>
      <c r="L236" s="120" t="s">
        <v>8</v>
      </c>
      <c r="M236" s="43"/>
      <c r="N236" s="123" t="s">
        <v>43</v>
      </c>
      <c r="P236" s="172" t="s">
        <v>43</v>
      </c>
    </row>
    <row r="237" spans="1:16" ht="20" x14ac:dyDescent="0.25">
      <c r="A237" s="222"/>
      <c r="B237" s="53" t="s">
        <v>45</v>
      </c>
      <c r="C237" s="67"/>
      <c r="D237" s="67" t="s">
        <v>2</v>
      </c>
      <c r="E237" s="67" t="s">
        <v>4</v>
      </c>
      <c r="F237" s="67"/>
      <c r="G237" s="70">
        <f>'Cat C '!$F$6</f>
        <v>0.111</v>
      </c>
      <c r="H237" s="67" t="s">
        <v>11</v>
      </c>
      <c r="I237" s="55">
        <f>'Cat C '!$H$6</f>
        <v>9.1999999999999998E-2</v>
      </c>
      <c r="J237" s="56">
        <f>'Cat C '!$I$6</f>
        <v>5.0000000000000001E-3</v>
      </c>
      <c r="K237" s="68" t="s">
        <v>12</v>
      </c>
      <c r="L237" s="67" t="s">
        <v>9</v>
      </c>
      <c r="M237" s="133"/>
      <c r="N237" s="174" t="s">
        <v>158</v>
      </c>
      <c r="P237" s="171" t="s">
        <v>157</v>
      </c>
    </row>
    <row r="238" spans="1:16" ht="12.5" x14ac:dyDescent="0.25">
      <c r="A238" s="120">
        <v>1</v>
      </c>
      <c r="B238" s="164" t="s">
        <v>37</v>
      </c>
      <c r="C238" s="120"/>
      <c r="D238" s="197">
        <v>400</v>
      </c>
      <c r="E238" s="63">
        <f t="shared" ref="E238:E246" si="172">D238*$E$2</f>
        <v>1969.1121800000001</v>
      </c>
      <c r="F238" s="63"/>
      <c r="G238" s="61">
        <f t="shared" ref="G238:G246" si="173">E238*$G$10</f>
        <v>218.57145198000001</v>
      </c>
      <c r="H238" s="60">
        <f t="shared" ref="H238:H246" si="174">IF(E238&lt;$L$2,$L$2-E238,0)</f>
        <v>0</v>
      </c>
      <c r="I238" s="61">
        <f t="shared" ref="I238:I246" si="175">(E238*98.25%)*$I$10</f>
        <v>177.98804995020001</v>
      </c>
      <c r="J238" s="60">
        <f t="shared" ref="J238:J246" si="176">(E238*98.25%)*$J$10</f>
        <v>9.6732635842500017</v>
      </c>
      <c r="K238" s="62" t="s">
        <v>61</v>
      </c>
      <c r="L238" s="63">
        <f t="shared" ref="L238:L246" si="177">E238-G238+H238-I238-J238</f>
        <v>1562.8794144855501</v>
      </c>
      <c r="M238" s="51"/>
      <c r="N238" s="150">
        <v>1469.1196668903749</v>
      </c>
      <c r="O238" s="147"/>
      <c r="P238" s="128">
        <f t="shared" ref="P238:P246" si="178">L238-N238</f>
        <v>93.759747595175213</v>
      </c>
    </row>
    <row r="239" spans="1:16" ht="12.5" x14ac:dyDescent="0.25">
      <c r="A239" s="120">
        <v>2</v>
      </c>
      <c r="B239" s="164" t="s">
        <v>37</v>
      </c>
      <c r="C239" s="67"/>
      <c r="D239" s="197">
        <v>427</v>
      </c>
      <c r="E239" s="63">
        <f t="shared" si="172"/>
        <v>2102.0272521500001</v>
      </c>
      <c r="F239" s="63"/>
      <c r="G239" s="61">
        <f t="shared" si="173"/>
        <v>233.32502498865</v>
      </c>
      <c r="H239" s="60">
        <f t="shared" si="174"/>
        <v>0</v>
      </c>
      <c r="I239" s="61">
        <f t="shared" si="175"/>
        <v>190.00224332183853</v>
      </c>
      <c r="J239" s="60">
        <f t="shared" si="176"/>
        <v>10.326208876186877</v>
      </c>
      <c r="K239" s="62" t="s">
        <v>61</v>
      </c>
      <c r="L239" s="63">
        <f t="shared" si="177"/>
        <v>1668.3737749633246</v>
      </c>
      <c r="M239" s="51"/>
      <c r="N239" s="150">
        <v>1569.5405048803498</v>
      </c>
      <c r="O239" s="147"/>
      <c r="P239" s="128">
        <f t="shared" si="178"/>
        <v>98.833270082974877</v>
      </c>
    </row>
    <row r="240" spans="1:16" ht="12.5" x14ac:dyDescent="0.25">
      <c r="A240" s="120">
        <v>3</v>
      </c>
      <c r="B240" s="164" t="s">
        <v>34</v>
      </c>
      <c r="C240" s="67"/>
      <c r="D240" s="197">
        <v>451</v>
      </c>
      <c r="E240" s="63">
        <f t="shared" si="172"/>
        <v>2220.1739829500002</v>
      </c>
      <c r="F240" s="63"/>
      <c r="G240" s="61">
        <f t="shared" si="173"/>
        <v>246.43931210745004</v>
      </c>
      <c r="H240" s="60">
        <f t="shared" si="174"/>
        <v>0</v>
      </c>
      <c r="I240" s="61">
        <f t="shared" si="175"/>
        <v>200.6815263188505</v>
      </c>
      <c r="J240" s="60">
        <f t="shared" si="176"/>
        <v>10.906604691241876</v>
      </c>
      <c r="K240" s="62" t="s">
        <v>61</v>
      </c>
      <c r="L240" s="63">
        <f t="shared" si="177"/>
        <v>1762.1465398324578</v>
      </c>
      <c r="M240" s="51"/>
      <c r="N240" s="150">
        <v>1658.80347198255</v>
      </c>
      <c r="O240" s="147"/>
      <c r="P240" s="128">
        <f t="shared" si="178"/>
        <v>103.34306784990781</v>
      </c>
    </row>
    <row r="241" spans="1:16" ht="12.5" x14ac:dyDescent="0.25">
      <c r="A241" s="120">
        <v>4</v>
      </c>
      <c r="B241" s="164" t="s">
        <v>34</v>
      </c>
      <c r="C241" s="67"/>
      <c r="D241" s="197">
        <v>478</v>
      </c>
      <c r="E241" s="63">
        <f t="shared" si="172"/>
        <v>2353.0890551000002</v>
      </c>
      <c r="F241" s="63"/>
      <c r="G241" s="61">
        <f t="shared" si="173"/>
        <v>261.1928851161</v>
      </c>
      <c r="H241" s="60">
        <f t="shared" si="174"/>
        <v>0</v>
      </c>
      <c r="I241" s="61">
        <f t="shared" si="175"/>
        <v>212.69571969048903</v>
      </c>
      <c r="J241" s="60">
        <f t="shared" si="176"/>
        <v>11.559549983178751</v>
      </c>
      <c r="K241" s="62" t="s">
        <v>61</v>
      </c>
      <c r="L241" s="63">
        <f t="shared" si="177"/>
        <v>1867.6409003102322</v>
      </c>
      <c r="M241" s="51"/>
      <c r="N241" s="150">
        <v>1759.2243099725249</v>
      </c>
      <c r="O241" s="147"/>
      <c r="P241" s="128">
        <f t="shared" si="178"/>
        <v>108.41659033770725</v>
      </c>
    </row>
    <row r="242" spans="1:16" ht="12.5" x14ac:dyDescent="0.25">
      <c r="A242" s="120">
        <v>5</v>
      </c>
      <c r="B242" s="164" t="s">
        <v>34</v>
      </c>
      <c r="C242" s="120"/>
      <c r="D242" s="197">
        <v>516</v>
      </c>
      <c r="E242" s="63">
        <f t="shared" si="172"/>
        <v>2540.1547122000002</v>
      </c>
      <c r="F242" s="63"/>
      <c r="G242" s="61">
        <f t="shared" si="173"/>
        <v>281.95717305420004</v>
      </c>
      <c r="H242" s="60">
        <f t="shared" si="174"/>
        <v>0</v>
      </c>
      <c r="I242" s="61">
        <f t="shared" si="175"/>
        <v>229.60458443575803</v>
      </c>
      <c r="J242" s="60">
        <f t="shared" si="176"/>
        <v>12.478510023682503</v>
      </c>
      <c r="K242" s="62" t="s">
        <v>61</v>
      </c>
      <c r="L242" s="63">
        <f t="shared" si="177"/>
        <v>2016.1144446863595</v>
      </c>
      <c r="M242" s="51"/>
      <c r="N242" s="150">
        <v>1900.5573412176752</v>
      </c>
      <c r="O242" s="147"/>
      <c r="P242" s="128">
        <f t="shared" si="178"/>
        <v>115.55710346868432</v>
      </c>
    </row>
    <row r="243" spans="1:16" ht="14.5" customHeight="1" x14ac:dyDescent="0.25">
      <c r="A243" s="120">
        <v>6</v>
      </c>
      <c r="B243" s="164" t="s">
        <v>66</v>
      </c>
      <c r="C243" s="120"/>
      <c r="D243" s="197">
        <v>562</v>
      </c>
      <c r="E243" s="63">
        <f t="shared" si="172"/>
        <v>2766.6026129000002</v>
      </c>
      <c r="F243" s="63"/>
      <c r="G243" s="61">
        <f t="shared" si="173"/>
        <v>307.09289003190003</v>
      </c>
      <c r="H243" s="60">
        <f t="shared" si="174"/>
        <v>0</v>
      </c>
      <c r="I243" s="61">
        <f t="shared" si="175"/>
        <v>250.07321018003103</v>
      </c>
      <c r="J243" s="60">
        <f t="shared" si="176"/>
        <v>13.590935335871253</v>
      </c>
      <c r="K243" s="62" t="s">
        <v>61</v>
      </c>
      <c r="L243" s="63">
        <f t="shared" si="177"/>
        <v>2195.8455773521982</v>
      </c>
      <c r="M243" s="51"/>
      <c r="N243" s="150">
        <v>2071.6446948302246</v>
      </c>
      <c r="O243" s="147"/>
      <c r="P243" s="128">
        <f t="shared" si="178"/>
        <v>124.20088252197365</v>
      </c>
    </row>
    <row r="244" spans="1:16" ht="12.5" x14ac:dyDescent="0.25">
      <c r="A244" s="120">
        <v>7</v>
      </c>
      <c r="B244" s="164" t="s">
        <v>66</v>
      </c>
      <c r="C244" s="120"/>
      <c r="D244" s="197">
        <v>595</v>
      </c>
      <c r="E244" s="63">
        <f t="shared" si="172"/>
        <v>2929.05436775</v>
      </c>
      <c r="F244" s="63"/>
      <c r="G244" s="61">
        <f t="shared" si="173"/>
        <v>325.12503482024999</v>
      </c>
      <c r="H244" s="60">
        <f t="shared" si="174"/>
        <v>0</v>
      </c>
      <c r="I244" s="61">
        <f t="shared" si="175"/>
        <v>264.75722430092247</v>
      </c>
      <c r="J244" s="60">
        <f t="shared" si="176"/>
        <v>14.388979581571876</v>
      </c>
      <c r="K244" s="62" t="s">
        <v>61</v>
      </c>
      <c r="L244" s="63">
        <f t="shared" si="177"/>
        <v>2324.7831290472554</v>
      </c>
      <c r="M244" s="51"/>
      <c r="N244" s="150">
        <v>2194.3812745957498</v>
      </c>
      <c r="O244" s="147"/>
      <c r="P244" s="128">
        <f t="shared" si="178"/>
        <v>130.40185445150564</v>
      </c>
    </row>
    <row r="245" spans="1:16" ht="12.5" x14ac:dyDescent="0.25">
      <c r="A245" s="120">
        <v>8</v>
      </c>
      <c r="B245" s="164" t="s">
        <v>66</v>
      </c>
      <c r="C245" s="120"/>
      <c r="D245" s="197">
        <v>634</v>
      </c>
      <c r="E245" s="63">
        <f t="shared" si="172"/>
        <v>3121.0428053000001</v>
      </c>
      <c r="F245" s="63"/>
      <c r="G245" s="61">
        <f t="shared" si="173"/>
        <v>346.43575138829999</v>
      </c>
      <c r="H245" s="60">
        <f t="shared" si="174"/>
        <v>0</v>
      </c>
      <c r="I245" s="61">
        <f t="shared" si="175"/>
        <v>282.11105917106698</v>
      </c>
      <c r="J245" s="60">
        <f t="shared" si="176"/>
        <v>15.332122781036251</v>
      </c>
      <c r="K245" s="62" t="s">
        <v>61</v>
      </c>
      <c r="L245" s="63">
        <f t="shared" si="177"/>
        <v>2477.1638719595967</v>
      </c>
      <c r="M245" s="51"/>
      <c r="N245" s="150">
        <v>2339.4335961368247</v>
      </c>
      <c r="O245" s="147"/>
      <c r="P245" s="128">
        <f t="shared" si="178"/>
        <v>137.730275822772</v>
      </c>
    </row>
    <row r="246" spans="1:16" ht="12.5" x14ac:dyDescent="0.25">
      <c r="A246" s="120">
        <v>9</v>
      </c>
      <c r="B246" s="167" t="s">
        <v>43</v>
      </c>
      <c r="C246" s="120"/>
      <c r="D246" s="197">
        <v>678</v>
      </c>
      <c r="E246" s="63">
        <f t="shared" si="172"/>
        <v>3337.6451451000003</v>
      </c>
      <c r="F246" s="63"/>
      <c r="G246" s="61">
        <f t="shared" si="173"/>
        <v>370.47861110610006</v>
      </c>
      <c r="H246" s="60">
        <f t="shared" si="174"/>
        <v>0</v>
      </c>
      <c r="I246" s="61">
        <f t="shared" si="175"/>
        <v>301.68974466558905</v>
      </c>
      <c r="J246" s="60">
        <f t="shared" si="176"/>
        <v>16.396181775303752</v>
      </c>
      <c r="K246" s="62" t="s">
        <v>61</v>
      </c>
      <c r="L246" s="63">
        <f t="shared" si="177"/>
        <v>2649.0806075530072</v>
      </c>
      <c r="M246" s="51"/>
      <c r="N246" s="173">
        <v>2503.0823691575247</v>
      </c>
      <c r="O246" s="147"/>
      <c r="P246" s="170">
        <f t="shared" si="178"/>
        <v>145.99823839548253</v>
      </c>
    </row>
    <row r="247" spans="1:16" ht="12.5" x14ac:dyDescent="0.25">
      <c r="A247" s="326" t="s">
        <v>126</v>
      </c>
      <c r="B247" s="326"/>
      <c r="C247" s="326"/>
      <c r="D247" s="326"/>
      <c r="E247" s="326"/>
      <c r="F247" s="326"/>
      <c r="G247" s="326"/>
      <c r="H247" s="326"/>
      <c r="I247" s="326"/>
      <c r="J247" s="326"/>
      <c r="K247" s="326"/>
      <c r="L247" s="326"/>
      <c r="M247" s="189"/>
      <c r="P247" s="172" t="s">
        <v>43</v>
      </c>
    </row>
    <row r="248" spans="1:16" ht="12.5" x14ac:dyDescent="0.25">
      <c r="A248" s="222" t="s">
        <v>26</v>
      </c>
      <c r="B248" s="53" t="s">
        <v>44</v>
      </c>
      <c r="C248" s="67"/>
      <c r="D248" s="120" t="s">
        <v>1</v>
      </c>
      <c r="E248" s="120" t="s">
        <v>3</v>
      </c>
      <c r="F248" s="120"/>
      <c r="G248" s="143" t="s">
        <v>5</v>
      </c>
      <c r="H248" s="120" t="s">
        <v>7</v>
      </c>
      <c r="I248" s="143" t="s">
        <v>6</v>
      </c>
      <c r="J248" s="120" t="s">
        <v>13</v>
      </c>
      <c r="K248" s="64" t="s">
        <v>14</v>
      </c>
      <c r="L248" s="120" t="s">
        <v>8</v>
      </c>
      <c r="M248" s="43"/>
      <c r="N248" s="123" t="s">
        <v>43</v>
      </c>
      <c r="P248" s="172" t="s">
        <v>43</v>
      </c>
    </row>
    <row r="249" spans="1:16" ht="20" x14ac:dyDescent="0.25">
      <c r="A249" s="222"/>
      <c r="B249" s="53" t="s">
        <v>45</v>
      </c>
      <c r="C249" s="67"/>
      <c r="D249" s="67" t="s">
        <v>2</v>
      </c>
      <c r="E249" s="67" t="s">
        <v>4</v>
      </c>
      <c r="F249" s="67"/>
      <c r="G249" s="70">
        <f>'Cat C '!$F$6</f>
        <v>0.111</v>
      </c>
      <c r="H249" s="67" t="s">
        <v>11</v>
      </c>
      <c r="I249" s="55">
        <f>'Cat C '!$H$6</f>
        <v>9.1999999999999998E-2</v>
      </c>
      <c r="J249" s="56">
        <f>'Cat C '!$I$6</f>
        <v>5.0000000000000001E-3</v>
      </c>
      <c r="K249" s="68" t="s">
        <v>12</v>
      </c>
      <c r="L249" s="67" t="s">
        <v>9</v>
      </c>
      <c r="M249" s="133"/>
      <c r="N249" s="174" t="s">
        <v>158</v>
      </c>
      <c r="P249" s="171" t="s">
        <v>157</v>
      </c>
    </row>
    <row r="250" spans="1:16" ht="12.5" x14ac:dyDescent="0.25">
      <c r="A250" s="120">
        <v>1</v>
      </c>
      <c r="B250" s="164" t="s">
        <v>35</v>
      </c>
      <c r="C250" s="120"/>
      <c r="D250" s="197">
        <v>525</v>
      </c>
      <c r="E250" s="63">
        <f t="shared" ref="E250:E255" si="179">D250*$E$2</f>
        <v>2584.4597362500003</v>
      </c>
      <c r="F250" s="63"/>
      <c r="G250" s="61">
        <f t="shared" ref="G250:G256" si="180">E250*$G$10</f>
        <v>286.87503072375006</v>
      </c>
      <c r="H250" s="60">
        <f t="shared" ref="H250:H256" si="181">IF(E250&lt;$L$2,$L$2-E250,0)</f>
        <v>0</v>
      </c>
      <c r="I250" s="61">
        <f t="shared" ref="I250:I256" si="182">(E250*98.25%)*$I$10</f>
        <v>233.60931555963754</v>
      </c>
      <c r="J250" s="60">
        <f t="shared" ref="J250:J256" si="183">(E250*98.25%)*$J$10</f>
        <v>12.696158454328128</v>
      </c>
      <c r="K250" s="62" t="s">
        <v>61</v>
      </c>
      <c r="L250" s="63">
        <f t="shared" ref="L250:L256" si="184">E250-G250+H250-I250-J250</f>
        <v>2051.2792315122842</v>
      </c>
      <c r="M250" s="51"/>
      <c r="N250" s="150">
        <v>1934.0309538809997</v>
      </c>
      <c r="O250" s="147"/>
      <c r="P250" s="128">
        <f t="shared" ref="P250:P257" si="185">L250-N250</f>
        <v>117.24827763128451</v>
      </c>
    </row>
    <row r="251" spans="1:16" ht="12.5" x14ac:dyDescent="0.25">
      <c r="A251" s="120">
        <v>2</v>
      </c>
      <c r="B251" s="164" t="s">
        <v>35</v>
      </c>
      <c r="C251" s="120"/>
      <c r="D251" s="197">
        <v>595</v>
      </c>
      <c r="E251" s="63">
        <f t="shared" si="179"/>
        <v>2929.05436775</v>
      </c>
      <c r="F251" s="63"/>
      <c r="G251" s="61">
        <f t="shared" si="180"/>
        <v>325.12503482024999</v>
      </c>
      <c r="H251" s="60">
        <f t="shared" si="181"/>
        <v>0</v>
      </c>
      <c r="I251" s="61">
        <f t="shared" si="182"/>
        <v>264.75722430092247</v>
      </c>
      <c r="J251" s="60">
        <f t="shared" si="183"/>
        <v>14.388979581571876</v>
      </c>
      <c r="K251" s="62" t="s">
        <v>61</v>
      </c>
      <c r="L251" s="63">
        <f t="shared" si="184"/>
        <v>2324.7831290472554</v>
      </c>
      <c r="M251" s="51"/>
      <c r="N251" s="150">
        <v>2194.3812745957498</v>
      </c>
      <c r="O251" s="147"/>
      <c r="P251" s="128">
        <f t="shared" si="185"/>
        <v>130.40185445150564</v>
      </c>
    </row>
    <row r="252" spans="1:16" ht="12.5" x14ac:dyDescent="0.25">
      <c r="A252" s="120">
        <v>3</v>
      </c>
      <c r="B252" s="164" t="s">
        <v>35</v>
      </c>
      <c r="C252" s="120"/>
      <c r="D252" s="197">
        <v>629</v>
      </c>
      <c r="E252" s="63">
        <f t="shared" si="179"/>
        <v>3096.4289030500004</v>
      </c>
      <c r="F252" s="63"/>
      <c r="G252" s="61">
        <f t="shared" si="180"/>
        <v>343.70360823855003</v>
      </c>
      <c r="H252" s="60">
        <f t="shared" si="181"/>
        <v>0</v>
      </c>
      <c r="I252" s="61">
        <f t="shared" si="182"/>
        <v>279.88620854668955</v>
      </c>
      <c r="J252" s="60">
        <f t="shared" si="183"/>
        <v>15.211206986233128</v>
      </c>
      <c r="K252" s="62" t="s">
        <v>61</v>
      </c>
      <c r="L252" s="63">
        <f t="shared" si="184"/>
        <v>2457.6278792785274</v>
      </c>
      <c r="M252" s="51"/>
      <c r="N252" s="150">
        <v>2320.8371446572</v>
      </c>
      <c r="O252" s="147"/>
      <c r="P252" s="128">
        <f t="shared" si="185"/>
        <v>136.79073462132737</v>
      </c>
    </row>
    <row r="253" spans="1:16" ht="12.5" x14ac:dyDescent="0.25">
      <c r="A253" s="120">
        <v>4</v>
      </c>
      <c r="B253" s="164" t="s">
        <v>35</v>
      </c>
      <c r="C253" s="120"/>
      <c r="D253" s="197">
        <v>673</v>
      </c>
      <c r="E253" s="63">
        <f t="shared" si="179"/>
        <v>3313.0312428500001</v>
      </c>
      <c r="F253" s="63"/>
      <c r="G253" s="61">
        <f t="shared" si="180"/>
        <v>367.74646795635005</v>
      </c>
      <c r="H253" s="60">
        <f t="shared" si="181"/>
        <v>0</v>
      </c>
      <c r="I253" s="61">
        <f t="shared" si="182"/>
        <v>299.46489404121149</v>
      </c>
      <c r="J253" s="60">
        <f t="shared" si="183"/>
        <v>16.275265980500627</v>
      </c>
      <c r="K253" s="62" t="s">
        <v>61</v>
      </c>
      <c r="L253" s="63">
        <f t="shared" si="184"/>
        <v>2629.5446148719379</v>
      </c>
      <c r="M253" s="51"/>
      <c r="N253" s="150">
        <v>2484.4859176778996</v>
      </c>
      <c r="O253" s="147"/>
      <c r="P253" s="128">
        <f t="shared" si="185"/>
        <v>145.05869719403836</v>
      </c>
    </row>
    <row r="254" spans="1:16" ht="12.5" x14ac:dyDescent="0.25">
      <c r="A254" s="120">
        <v>5</v>
      </c>
      <c r="B254" s="164" t="s">
        <v>34</v>
      </c>
      <c r="C254" s="120"/>
      <c r="D254" s="197">
        <v>720</v>
      </c>
      <c r="E254" s="63">
        <f t="shared" si="179"/>
        <v>3544.4019240000002</v>
      </c>
      <c r="F254" s="63"/>
      <c r="G254" s="61">
        <f t="shared" si="180"/>
        <v>393.42861356400005</v>
      </c>
      <c r="H254" s="60">
        <f t="shared" si="181"/>
        <v>0</v>
      </c>
      <c r="I254" s="61">
        <f t="shared" si="182"/>
        <v>320.37848991036003</v>
      </c>
      <c r="J254" s="60">
        <f t="shared" si="183"/>
        <v>17.41187445165</v>
      </c>
      <c r="K254" s="62" t="s">
        <v>61</v>
      </c>
      <c r="L254" s="63">
        <f t="shared" si="184"/>
        <v>2813.18294607399</v>
      </c>
      <c r="M254" s="51"/>
      <c r="N254" s="150">
        <v>2659.2925615863746</v>
      </c>
      <c r="O254" s="147"/>
      <c r="P254" s="128">
        <f t="shared" si="185"/>
        <v>153.89038448761539</v>
      </c>
    </row>
    <row r="255" spans="1:16" ht="12.5" x14ac:dyDescent="0.25">
      <c r="A255" s="120">
        <v>6</v>
      </c>
      <c r="B255" s="164" t="s">
        <v>34</v>
      </c>
      <c r="C255" s="120"/>
      <c r="D255" s="197">
        <v>768</v>
      </c>
      <c r="E255" s="63">
        <f t="shared" si="179"/>
        <v>3780.6953856</v>
      </c>
      <c r="F255" s="63"/>
      <c r="G255" s="61">
        <f t="shared" si="180"/>
        <v>419.6571878016</v>
      </c>
      <c r="H255" s="60">
        <f t="shared" si="181"/>
        <v>0</v>
      </c>
      <c r="I255" s="61">
        <f t="shared" si="182"/>
        <v>341.73705590438402</v>
      </c>
      <c r="J255" s="60">
        <f t="shared" si="183"/>
        <v>18.572666081760001</v>
      </c>
      <c r="K255" s="62" t="s">
        <v>61</v>
      </c>
      <c r="L255" s="63">
        <f t="shared" si="184"/>
        <v>3000.728475812256</v>
      </c>
      <c r="M255" s="51"/>
      <c r="N255" s="150">
        <v>2837.8184957907747</v>
      </c>
      <c r="O255" s="147"/>
      <c r="P255" s="128">
        <f t="shared" si="185"/>
        <v>162.90998002148126</v>
      </c>
    </row>
    <row r="256" spans="1:16" ht="12.5" x14ac:dyDescent="0.25">
      <c r="A256" s="120">
        <v>7</v>
      </c>
      <c r="B256" s="164" t="s">
        <v>34</v>
      </c>
      <c r="C256" s="120"/>
      <c r="D256" s="197">
        <v>811</v>
      </c>
      <c r="E256" s="63">
        <f>D256*$E$2</f>
        <v>3992.3749449500001</v>
      </c>
      <c r="F256" s="63"/>
      <c r="G256" s="61">
        <f t="shared" si="180"/>
        <v>443.15361888945</v>
      </c>
      <c r="H256" s="60">
        <f t="shared" si="181"/>
        <v>0</v>
      </c>
      <c r="I256" s="61">
        <f t="shared" si="182"/>
        <v>360.87077127403052</v>
      </c>
      <c r="J256" s="60">
        <f t="shared" si="183"/>
        <v>19.612541917066878</v>
      </c>
      <c r="K256" s="62" t="s">
        <v>61</v>
      </c>
      <c r="L256" s="63">
        <f t="shared" si="184"/>
        <v>3168.7380128694526</v>
      </c>
      <c r="M256" s="51"/>
      <c r="N256" s="150">
        <v>2997.7479785155497</v>
      </c>
      <c r="O256" s="147"/>
      <c r="P256" s="128">
        <f t="shared" si="185"/>
        <v>170.99003435390296</v>
      </c>
    </row>
    <row r="257" spans="1:16" ht="12.5" x14ac:dyDescent="0.25">
      <c r="A257" s="54">
        <v>8</v>
      </c>
      <c r="B257" s="169" t="s">
        <v>43</v>
      </c>
      <c r="C257" s="156"/>
      <c r="D257" s="197">
        <v>826</v>
      </c>
      <c r="E257" s="59">
        <f>D257*$E$2</f>
        <v>4066.2166517000001</v>
      </c>
      <c r="F257" s="59"/>
      <c r="G257" s="153">
        <f t="shared" ref="G257" si="186">E257*$G$10</f>
        <v>451.35004833869999</v>
      </c>
      <c r="H257" s="114">
        <f t="shared" ref="H257" si="187">IF(E257&lt;$L$2,$L$2-E257,0)</f>
        <v>0</v>
      </c>
      <c r="I257" s="153">
        <f t="shared" ref="I257" si="188">(E257*98.25%)*$I$10</f>
        <v>367.545323147163</v>
      </c>
      <c r="J257" s="114">
        <f t="shared" ref="J257" si="189">(E257*98.25%)*$J$10</f>
        <v>19.975289301476252</v>
      </c>
      <c r="K257" s="154" t="s">
        <v>61</v>
      </c>
      <c r="L257" s="59">
        <f t="shared" ref="L257" si="190">E257-G257+H257-I257-J257</f>
        <v>3227.3459909126609</v>
      </c>
      <c r="M257" s="51"/>
      <c r="N257" s="173">
        <v>3053.5373329544245</v>
      </c>
      <c r="O257" s="147"/>
      <c r="P257" s="170">
        <f t="shared" si="185"/>
        <v>173.80865795823638</v>
      </c>
    </row>
    <row r="258" spans="1:16" ht="12.5" x14ac:dyDescent="0.25">
      <c r="A258" s="329" t="s">
        <v>127</v>
      </c>
      <c r="B258" s="329"/>
      <c r="C258" s="329"/>
      <c r="D258" s="329"/>
      <c r="E258" s="329"/>
      <c r="F258" s="329"/>
      <c r="G258" s="329"/>
      <c r="H258" s="329"/>
      <c r="I258" s="329"/>
      <c r="J258" s="329"/>
      <c r="K258" s="329"/>
      <c r="L258" s="329"/>
      <c r="M258" s="180"/>
      <c r="P258" s="172" t="s">
        <v>43</v>
      </c>
    </row>
    <row r="259" spans="1:16" ht="12.5" x14ac:dyDescent="0.25">
      <c r="A259" s="277" t="s">
        <v>26</v>
      </c>
      <c r="B259" s="53" t="s">
        <v>44</v>
      </c>
      <c r="C259" s="67"/>
      <c r="D259" s="67" t="s">
        <v>1</v>
      </c>
      <c r="E259" s="67" t="s">
        <v>3</v>
      </c>
      <c r="F259" s="67"/>
      <c r="G259" s="136" t="s">
        <v>5</v>
      </c>
      <c r="H259" s="67" t="s">
        <v>7</v>
      </c>
      <c r="I259" s="136" t="s">
        <v>6</v>
      </c>
      <c r="J259" s="67" t="s">
        <v>13</v>
      </c>
      <c r="K259" s="68" t="s">
        <v>14</v>
      </c>
      <c r="L259" s="67" t="s">
        <v>8</v>
      </c>
      <c r="M259" s="133"/>
      <c r="N259" s="123" t="s">
        <v>43</v>
      </c>
      <c r="P259" s="172" t="s">
        <v>43</v>
      </c>
    </row>
    <row r="260" spans="1:16" ht="20" x14ac:dyDescent="0.25">
      <c r="A260" s="277"/>
      <c r="B260" s="53" t="s">
        <v>45</v>
      </c>
      <c r="C260" s="67"/>
      <c r="D260" s="67" t="s">
        <v>2</v>
      </c>
      <c r="E260" s="67" t="s">
        <v>4</v>
      </c>
      <c r="F260" s="67"/>
      <c r="G260" s="70">
        <f>'Cat C '!$F$6</f>
        <v>0.111</v>
      </c>
      <c r="H260" s="67" t="s">
        <v>11</v>
      </c>
      <c r="I260" s="55">
        <f>'Cat C '!$H$6</f>
        <v>9.1999999999999998E-2</v>
      </c>
      <c r="J260" s="56">
        <f>'Cat C '!$I$6</f>
        <v>5.0000000000000001E-3</v>
      </c>
      <c r="K260" s="68" t="s">
        <v>12</v>
      </c>
      <c r="L260" s="67" t="s">
        <v>9</v>
      </c>
      <c r="M260" s="133"/>
      <c r="N260" s="174" t="s">
        <v>158</v>
      </c>
      <c r="P260" s="171" t="s">
        <v>157</v>
      </c>
    </row>
    <row r="261" spans="1:16" ht="12.5" x14ac:dyDescent="0.25">
      <c r="A261" s="67" t="s">
        <v>80</v>
      </c>
      <c r="B261" s="164" t="s">
        <v>79</v>
      </c>
      <c r="C261" s="66"/>
      <c r="D261" s="197">
        <v>416</v>
      </c>
      <c r="E261" s="63">
        <f>D261*$E$2</f>
        <v>2047.8766672000002</v>
      </c>
      <c r="F261" s="63"/>
      <c r="G261" s="61">
        <f t="shared" ref="G261:G262" si="191">E261*$G$10</f>
        <v>227.31431005920001</v>
      </c>
      <c r="H261" s="60">
        <f t="shared" ref="H261:H262" si="192">IF(E261&lt;$L$2,$L$2-E261,0)</f>
        <v>0</v>
      </c>
      <c r="I261" s="61">
        <f t="shared" ref="I261:I262" si="193">(E261*98.25%)*$I$10</f>
        <v>185.107571948208</v>
      </c>
      <c r="J261" s="60">
        <f t="shared" ref="J261:J262" si="194">(E261*98.25%)*$J$10</f>
        <v>10.060194127620001</v>
      </c>
      <c r="K261" s="62" t="s">
        <v>61</v>
      </c>
      <c r="L261" s="63">
        <f t="shared" ref="L261:L262" si="195">E261-G261+H261-I261-J261</f>
        <v>1625.394591064972</v>
      </c>
      <c r="M261" s="51"/>
      <c r="N261" s="150">
        <v>1528.628311625175</v>
      </c>
      <c r="O261" s="147"/>
      <c r="P261" s="128">
        <f>L261-N261</f>
        <v>96.766279439797017</v>
      </c>
    </row>
    <row r="262" spans="1:16" ht="12.5" x14ac:dyDescent="0.25">
      <c r="A262" s="67" t="s">
        <v>81</v>
      </c>
      <c r="B262" s="164" t="s">
        <v>63</v>
      </c>
      <c r="C262" s="66"/>
      <c r="D262" s="197">
        <v>416</v>
      </c>
      <c r="E262" s="63">
        <f t="shared" ref="E262" si="196">D262*$E$2</f>
        <v>2047.8766672000002</v>
      </c>
      <c r="F262" s="63"/>
      <c r="G262" s="61">
        <f t="shared" si="191"/>
        <v>227.31431005920001</v>
      </c>
      <c r="H262" s="60">
        <f t="shared" si="192"/>
        <v>0</v>
      </c>
      <c r="I262" s="61">
        <f t="shared" si="193"/>
        <v>185.107571948208</v>
      </c>
      <c r="J262" s="60">
        <f t="shared" si="194"/>
        <v>10.060194127620001</v>
      </c>
      <c r="K262" s="62" t="s">
        <v>61</v>
      </c>
      <c r="L262" s="63">
        <f t="shared" si="195"/>
        <v>1625.394591064972</v>
      </c>
      <c r="M262" s="51"/>
      <c r="N262" s="173">
        <v>1528.628311625175</v>
      </c>
      <c r="O262" s="147"/>
      <c r="P262" s="170">
        <f>L262-N262</f>
        <v>96.766279439797017</v>
      </c>
    </row>
    <row r="263" spans="1:16" ht="12.5" x14ac:dyDescent="0.25">
      <c r="A263" s="329" t="s">
        <v>128</v>
      </c>
      <c r="B263" s="329"/>
      <c r="C263" s="329"/>
      <c r="D263" s="329"/>
      <c r="E263" s="329"/>
      <c r="F263" s="329"/>
      <c r="G263" s="329"/>
      <c r="H263" s="329"/>
      <c r="I263" s="329"/>
      <c r="J263" s="329"/>
      <c r="K263" s="329"/>
      <c r="L263" s="329"/>
      <c r="M263" s="180"/>
      <c r="P263" s="172" t="s">
        <v>43</v>
      </c>
    </row>
    <row r="264" spans="1:16" ht="12.5" x14ac:dyDescent="0.25">
      <c r="A264" s="277" t="s">
        <v>26</v>
      </c>
      <c r="B264" s="53" t="s">
        <v>44</v>
      </c>
      <c r="C264" s="67"/>
      <c r="D264" s="67" t="s">
        <v>1</v>
      </c>
      <c r="E264" s="67" t="s">
        <v>3</v>
      </c>
      <c r="F264" s="67"/>
      <c r="G264" s="136" t="s">
        <v>5</v>
      </c>
      <c r="H264" s="67" t="s">
        <v>7</v>
      </c>
      <c r="I264" s="136" t="s">
        <v>6</v>
      </c>
      <c r="J264" s="67" t="s">
        <v>13</v>
      </c>
      <c r="K264" s="68" t="s">
        <v>14</v>
      </c>
      <c r="L264" s="67" t="s">
        <v>8</v>
      </c>
      <c r="M264" s="133"/>
      <c r="N264" s="123" t="s">
        <v>43</v>
      </c>
      <c r="P264" s="172" t="s">
        <v>43</v>
      </c>
    </row>
    <row r="265" spans="1:16" ht="20" x14ac:dyDescent="0.25">
      <c r="A265" s="277"/>
      <c r="B265" s="53" t="s">
        <v>45</v>
      </c>
      <c r="C265" s="67"/>
      <c r="D265" s="67" t="s">
        <v>2</v>
      </c>
      <c r="E265" s="67" t="s">
        <v>4</v>
      </c>
      <c r="F265" s="67"/>
      <c r="G265" s="70">
        <f>'Cat C '!$F$6</f>
        <v>0.111</v>
      </c>
      <c r="H265" s="67" t="s">
        <v>11</v>
      </c>
      <c r="I265" s="55">
        <f>'Cat C '!$H$6</f>
        <v>9.1999999999999998E-2</v>
      </c>
      <c r="J265" s="56">
        <f>'Cat C '!$I$6</f>
        <v>5.0000000000000001E-3</v>
      </c>
      <c r="K265" s="68" t="s">
        <v>12</v>
      </c>
      <c r="L265" s="67" t="s">
        <v>9</v>
      </c>
      <c r="M265" s="133"/>
      <c r="N265" s="174" t="s">
        <v>158</v>
      </c>
      <c r="P265" s="171" t="s">
        <v>157</v>
      </c>
    </row>
    <row r="266" spans="1:16" ht="12.5" x14ac:dyDescent="0.25">
      <c r="A266" s="67">
        <v>1</v>
      </c>
      <c r="B266" s="164" t="s">
        <v>63</v>
      </c>
      <c r="C266" s="66"/>
      <c r="D266" s="197">
        <v>377</v>
      </c>
      <c r="E266" s="63">
        <f>D266*$E$2</f>
        <v>1855.8882296500001</v>
      </c>
      <c r="F266" s="63"/>
      <c r="G266" s="61">
        <f t="shared" ref="G266:G267" si="197">E266*$G$10</f>
        <v>206.00359349115001</v>
      </c>
      <c r="H266" s="60">
        <f t="shared" ref="H266:H267" si="198">IF(E266&lt;$L$2,$L$2-E266,0)</f>
        <v>0</v>
      </c>
      <c r="I266" s="61">
        <f t="shared" ref="I266:I267" si="199">(E266*98.25%)*$I$10</f>
        <v>167.75373707806352</v>
      </c>
      <c r="J266" s="60">
        <f t="shared" ref="J266:J267" si="200">(E266*98.25%)*$J$10</f>
        <v>9.117050928155626</v>
      </c>
      <c r="K266" s="62" t="s">
        <v>61</v>
      </c>
      <c r="L266" s="63">
        <f t="shared" ref="L266:L267" si="201">E266-G266+H266-I266-J266</f>
        <v>1473.013848152631</v>
      </c>
      <c r="M266" s="51"/>
      <c r="N266" s="150">
        <v>1376.1374094922498</v>
      </c>
      <c r="O266" s="147"/>
      <c r="P266" s="128">
        <f>L266-N266</f>
        <v>96.876438660381154</v>
      </c>
    </row>
    <row r="267" spans="1:16" ht="12.5" x14ac:dyDescent="0.25">
      <c r="A267" s="67">
        <v>2</v>
      </c>
      <c r="B267" s="164" t="s">
        <v>79</v>
      </c>
      <c r="C267" s="66"/>
      <c r="D267" s="197">
        <v>407</v>
      </c>
      <c r="E267" s="63">
        <f t="shared" ref="E267" si="202">D267*$E$2</f>
        <v>2003.5716431500002</v>
      </c>
      <c r="F267" s="63"/>
      <c r="G267" s="61">
        <f t="shared" si="197"/>
        <v>222.39645238965002</v>
      </c>
      <c r="H267" s="60">
        <f t="shared" si="198"/>
        <v>0</v>
      </c>
      <c r="I267" s="61">
        <f t="shared" si="199"/>
        <v>181.10284082432852</v>
      </c>
      <c r="J267" s="60">
        <f t="shared" si="200"/>
        <v>9.8425456969743763</v>
      </c>
      <c r="K267" s="62" t="s">
        <v>61</v>
      </c>
      <c r="L267" s="63">
        <f t="shared" si="201"/>
        <v>1590.2298042390473</v>
      </c>
      <c r="M267" s="51"/>
      <c r="N267" s="173">
        <v>1495.1546989618503</v>
      </c>
      <c r="O267" s="147"/>
      <c r="P267" s="170">
        <f>L267-N267</f>
        <v>95.075105277197054</v>
      </c>
    </row>
    <row r="268" spans="1:16" ht="12.5" x14ac:dyDescent="0.25">
      <c r="A268" s="329" t="s">
        <v>129</v>
      </c>
      <c r="B268" s="329"/>
      <c r="C268" s="329"/>
      <c r="D268" s="329"/>
      <c r="E268" s="329"/>
      <c r="F268" s="329"/>
      <c r="G268" s="329"/>
      <c r="H268" s="329"/>
      <c r="I268" s="329"/>
      <c r="J268" s="329"/>
      <c r="K268" s="329"/>
      <c r="L268" s="329"/>
      <c r="M268" s="180"/>
      <c r="P268" s="172" t="s">
        <v>43</v>
      </c>
    </row>
    <row r="269" spans="1:16" ht="12.5" x14ac:dyDescent="0.25">
      <c r="A269" s="277" t="s">
        <v>26</v>
      </c>
      <c r="B269" s="53" t="s">
        <v>44</v>
      </c>
      <c r="C269" s="67"/>
      <c r="D269" s="67" t="s">
        <v>1</v>
      </c>
      <c r="E269" s="67" t="s">
        <v>3</v>
      </c>
      <c r="F269" s="67"/>
      <c r="G269" s="136" t="s">
        <v>5</v>
      </c>
      <c r="H269" s="67" t="s">
        <v>7</v>
      </c>
      <c r="I269" s="136" t="s">
        <v>6</v>
      </c>
      <c r="J269" s="67" t="s">
        <v>13</v>
      </c>
      <c r="K269" s="68" t="s">
        <v>14</v>
      </c>
      <c r="L269" s="67" t="s">
        <v>8</v>
      </c>
      <c r="M269" s="133"/>
      <c r="N269" s="123" t="s">
        <v>43</v>
      </c>
      <c r="P269" s="172" t="s">
        <v>43</v>
      </c>
    </row>
    <row r="270" spans="1:16" ht="20" x14ac:dyDescent="0.25">
      <c r="A270" s="277"/>
      <c r="B270" s="53" t="s">
        <v>45</v>
      </c>
      <c r="C270" s="67"/>
      <c r="D270" s="67" t="s">
        <v>2</v>
      </c>
      <c r="E270" s="67" t="s">
        <v>4</v>
      </c>
      <c r="F270" s="67"/>
      <c r="G270" s="70">
        <f>'Cat C '!$F$6</f>
        <v>0.111</v>
      </c>
      <c r="H270" s="67" t="s">
        <v>11</v>
      </c>
      <c r="I270" s="55">
        <f>'Cat C '!$H$6</f>
        <v>9.1999999999999998E-2</v>
      </c>
      <c r="J270" s="56">
        <f>'Cat C '!$I$6</f>
        <v>5.0000000000000001E-3</v>
      </c>
      <c r="K270" s="68" t="s">
        <v>12</v>
      </c>
      <c r="L270" s="67" t="s">
        <v>9</v>
      </c>
      <c r="M270" s="133"/>
      <c r="N270" s="174" t="s">
        <v>158</v>
      </c>
      <c r="P270" s="171" t="s">
        <v>157</v>
      </c>
    </row>
    <row r="271" spans="1:16" ht="12.5" x14ac:dyDescent="0.25">
      <c r="A271" s="67">
        <v>1</v>
      </c>
      <c r="B271" s="164" t="s">
        <v>30</v>
      </c>
      <c r="C271" s="66"/>
      <c r="D271" s="197">
        <v>455</v>
      </c>
      <c r="E271" s="63">
        <f>D271*$E$2</f>
        <v>2239.8651047500002</v>
      </c>
      <c r="F271" s="63"/>
      <c r="G271" s="61">
        <f t="shared" ref="G271:G277" si="203">E271*$G$10</f>
        <v>248.62502662725004</v>
      </c>
      <c r="H271" s="60">
        <f t="shared" ref="H271:H277" si="204">IF(E271&lt;$L$2,$L$2-E271,0)</f>
        <v>0</v>
      </c>
      <c r="I271" s="61">
        <f t="shared" ref="I271:I277" si="205">(E271*98.25%)*$I$10</f>
        <v>202.46140681835254</v>
      </c>
      <c r="J271" s="60">
        <f t="shared" ref="J271:J277" si="206">(E271*98.25%)*$J$10</f>
        <v>11.003337327084378</v>
      </c>
      <c r="K271" s="62" t="s">
        <v>61</v>
      </c>
      <c r="L271" s="63">
        <f t="shared" ref="L271:L277" si="207">E271-G271+H271-I271-J271</f>
        <v>1777.7753339773133</v>
      </c>
      <c r="M271" s="51"/>
      <c r="N271" s="150">
        <v>1673.6806331662501</v>
      </c>
      <c r="O271" s="147"/>
      <c r="P271" s="128">
        <f t="shared" ref="P271:P277" si="208">L271-N271</f>
        <v>104.09470081106315</v>
      </c>
    </row>
    <row r="272" spans="1:16" ht="12.5" x14ac:dyDescent="0.25">
      <c r="A272" s="67">
        <v>2</v>
      </c>
      <c r="B272" s="164" t="s">
        <v>30</v>
      </c>
      <c r="C272" s="66"/>
      <c r="D272" s="197">
        <v>484</v>
      </c>
      <c r="E272" s="63">
        <f t="shared" ref="E272:E277" si="209">D272*$E$2</f>
        <v>2382.6257378</v>
      </c>
      <c r="F272" s="63"/>
      <c r="G272" s="61">
        <f t="shared" si="203"/>
        <v>264.47145689580003</v>
      </c>
      <c r="H272" s="60">
        <f t="shared" si="204"/>
        <v>0</v>
      </c>
      <c r="I272" s="61">
        <f t="shared" si="205"/>
        <v>215.36554043974201</v>
      </c>
      <c r="J272" s="60">
        <f t="shared" si="206"/>
        <v>11.704648936942501</v>
      </c>
      <c r="K272" s="62" t="s">
        <v>61</v>
      </c>
      <c r="L272" s="63">
        <f t="shared" si="207"/>
        <v>1891.0840915275153</v>
      </c>
      <c r="M272" s="51"/>
      <c r="N272" s="150">
        <v>1781.540051748075</v>
      </c>
      <c r="O272" s="147"/>
      <c r="P272" s="128">
        <f t="shared" si="208"/>
        <v>109.54403977944025</v>
      </c>
    </row>
    <row r="273" spans="1:16" ht="12.5" x14ac:dyDescent="0.25">
      <c r="A273" s="67">
        <v>3</v>
      </c>
      <c r="B273" s="164" t="s">
        <v>35</v>
      </c>
      <c r="C273" s="66"/>
      <c r="D273" s="197">
        <v>525</v>
      </c>
      <c r="E273" s="63">
        <f t="shared" si="209"/>
        <v>2584.4597362500003</v>
      </c>
      <c r="F273" s="63"/>
      <c r="G273" s="61">
        <f t="shared" si="203"/>
        <v>286.87503072375006</v>
      </c>
      <c r="H273" s="60">
        <f t="shared" si="204"/>
        <v>0</v>
      </c>
      <c r="I273" s="61">
        <f t="shared" si="205"/>
        <v>233.60931555963754</v>
      </c>
      <c r="J273" s="60">
        <f t="shared" si="206"/>
        <v>12.696158454328128</v>
      </c>
      <c r="K273" s="62" t="s">
        <v>61</v>
      </c>
      <c r="L273" s="63">
        <f t="shared" si="207"/>
        <v>2051.2792315122842</v>
      </c>
      <c r="M273" s="51"/>
      <c r="N273" s="150">
        <v>1934.0309538809997</v>
      </c>
      <c r="O273" s="147"/>
      <c r="P273" s="128">
        <f t="shared" si="208"/>
        <v>117.24827763128451</v>
      </c>
    </row>
    <row r="274" spans="1:16" ht="12.5" x14ac:dyDescent="0.25">
      <c r="A274" s="67">
        <v>4</v>
      </c>
      <c r="B274" s="164" t="s">
        <v>35</v>
      </c>
      <c r="C274" s="66"/>
      <c r="D274" s="197">
        <v>566</v>
      </c>
      <c r="E274" s="63">
        <f t="shared" si="209"/>
        <v>2786.2937347000002</v>
      </c>
      <c r="F274" s="63"/>
      <c r="G274" s="61">
        <f t="shared" si="203"/>
        <v>309.27860455170003</v>
      </c>
      <c r="H274" s="60">
        <f t="shared" si="204"/>
        <v>0</v>
      </c>
      <c r="I274" s="61">
        <f t="shared" si="205"/>
        <v>251.85309067953304</v>
      </c>
      <c r="J274" s="60">
        <f t="shared" si="206"/>
        <v>13.687667971713752</v>
      </c>
      <c r="K274" s="62" t="s">
        <v>61</v>
      </c>
      <c r="L274" s="63">
        <f t="shared" si="207"/>
        <v>2211.4743714970532</v>
      </c>
      <c r="M274" s="51"/>
      <c r="N274" s="150">
        <v>2086.5218560139251</v>
      </c>
      <c r="O274" s="147"/>
      <c r="P274" s="128">
        <f t="shared" si="208"/>
        <v>124.95251548312808</v>
      </c>
    </row>
    <row r="275" spans="1:16" ht="12.5" x14ac:dyDescent="0.25">
      <c r="A275" s="67">
        <v>5</v>
      </c>
      <c r="B275" s="164" t="s">
        <v>35</v>
      </c>
      <c r="C275" s="66"/>
      <c r="D275" s="197">
        <v>607</v>
      </c>
      <c r="E275" s="63">
        <f t="shared" si="209"/>
        <v>2988.12773315</v>
      </c>
      <c r="F275" s="63"/>
      <c r="G275" s="61">
        <f t="shared" si="203"/>
        <v>331.68217837965</v>
      </c>
      <c r="H275" s="60">
        <f t="shared" si="204"/>
        <v>0</v>
      </c>
      <c r="I275" s="61">
        <f t="shared" si="205"/>
        <v>270.09686579942849</v>
      </c>
      <c r="J275" s="60">
        <f t="shared" si="206"/>
        <v>14.679177489099375</v>
      </c>
      <c r="K275" s="62" t="s">
        <v>61</v>
      </c>
      <c r="L275" s="63">
        <f t="shared" si="207"/>
        <v>2371.6695114818222</v>
      </c>
      <c r="M275" s="51"/>
      <c r="N275" s="150">
        <v>2451.0123050145748</v>
      </c>
      <c r="O275" s="147"/>
      <c r="P275" s="128">
        <f t="shared" si="208"/>
        <v>-79.342793532752694</v>
      </c>
    </row>
    <row r="276" spans="1:16" ht="12.5" x14ac:dyDescent="0.25">
      <c r="A276" s="67">
        <v>6</v>
      </c>
      <c r="B276" s="164" t="s">
        <v>34</v>
      </c>
      <c r="C276" s="66"/>
      <c r="D276" s="197">
        <v>664</v>
      </c>
      <c r="E276" s="63">
        <f t="shared" si="209"/>
        <v>3268.7262188000004</v>
      </c>
      <c r="F276" s="63"/>
      <c r="G276" s="61">
        <f t="shared" si="203"/>
        <v>362.82861028680003</v>
      </c>
      <c r="H276" s="60">
        <f t="shared" si="204"/>
        <v>0</v>
      </c>
      <c r="I276" s="61">
        <f t="shared" si="205"/>
        <v>295.46016291733207</v>
      </c>
      <c r="J276" s="60">
        <f t="shared" si="206"/>
        <v>16.057617549855003</v>
      </c>
      <c r="K276" s="62" t="s">
        <v>61</v>
      </c>
      <c r="L276" s="63">
        <f t="shared" si="207"/>
        <v>2594.3798280460132</v>
      </c>
      <c r="M276" s="51"/>
      <c r="N276" s="150">
        <v>2663.0118518822997</v>
      </c>
      <c r="O276" s="147"/>
      <c r="P276" s="128">
        <f t="shared" si="208"/>
        <v>-68.632023836286407</v>
      </c>
    </row>
    <row r="277" spans="1:16" ht="12.5" x14ac:dyDescent="0.25">
      <c r="A277" s="67">
        <v>7</v>
      </c>
      <c r="B277" s="164" t="s">
        <v>34</v>
      </c>
      <c r="C277" s="66"/>
      <c r="D277" s="197">
        <v>721</v>
      </c>
      <c r="E277" s="63">
        <f t="shared" si="209"/>
        <v>3549.3247044500004</v>
      </c>
      <c r="F277" s="63"/>
      <c r="G277" s="61">
        <f t="shared" si="203"/>
        <v>393.97504219395006</v>
      </c>
      <c r="H277" s="60">
        <f t="shared" si="204"/>
        <v>0</v>
      </c>
      <c r="I277" s="61">
        <f t="shared" si="205"/>
        <v>320.82346003523554</v>
      </c>
      <c r="J277" s="60">
        <f t="shared" si="206"/>
        <v>17.436057610610629</v>
      </c>
      <c r="K277" s="62" t="s">
        <v>61</v>
      </c>
      <c r="L277" s="63">
        <f t="shared" si="207"/>
        <v>2817.0901446102039</v>
      </c>
      <c r="M277" s="51"/>
      <c r="N277" s="150">
        <v>2763.4326898722748</v>
      </c>
      <c r="O277" s="147"/>
      <c r="P277" s="128">
        <f t="shared" si="208"/>
        <v>53.657454737929129</v>
      </c>
    </row>
    <row r="278" spans="1:16" ht="12.5" x14ac:dyDescent="0.25">
      <c r="A278" s="67">
        <v>8</v>
      </c>
      <c r="B278" s="167" t="s">
        <v>43</v>
      </c>
      <c r="C278" s="66"/>
      <c r="D278" s="197">
        <v>748</v>
      </c>
      <c r="E278" s="63">
        <f t="shared" ref="E278" si="210">D278*$E$2</f>
        <v>3682.2397766000004</v>
      </c>
      <c r="F278" s="63"/>
      <c r="G278" s="61">
        <f t="shared" ref="G278" si="211">E278*$G$10</f>
        <v>408.72861520260005</v>
      </c>
      <c r="H278" s="60">
        <f t="shared" ref="H278" si="212">IF(E278&lt;$L$2,$L$2-E278,0)</f>
        <v>0</v>
      </c>
      <c r="I278" s="61">
        <f t="shared" ref="I278" si="213">(E278*98.25%)*$I$10</f>
        <v>332.83765340687404</v>
      </c>
      <c r="J278" s="60">
        <f t="shared" ref="J278" si="214">(E278*98.25%)*$J$10</f>
        <v>18.089002902547502</v>
      </c>
      <c r="K278" s="62" t="s">
        <v>61</v>
      </c>
      <c r="L278" s="63">
        <f t="shared" ref="L278" si="215">E278-G278+H278-I278-J278</f>
        <v>2922.5845050879789</v>
      </c>
      <c r="M278" s="51"/>
      <c r="N278" s="150">
        <v>2763.4326898722748</v>
      </c>
      <c r="O278" s="147"/>
      <c r="P278" s="128">
        <f t="shared" ref="P278" si="216">L278-N278</f>
        <v>159.15181521570412</v>
      </c>
    </row>
    <row r="279" spans="1:16" ht="12.5" x14ac:dyDescent="0.25">
      <c r="A279" s="329" t="s">
        <v>130</v>
      </c>
      <c r="B279" s="329"/>
      <c r="C279" s="329"/>
      <c r="D279" s="329"/>
      <c r="E279" s="329"/>
      <c r="F279" s="329"/>
      <c r="G279" s="329"/>
      <c r="H279" s="329"/>
      <c r="I279" s="329"/>
      <c r="J279" s="329"/>
      <c r="K279" s="329"/>
      <c r="L279" s="329"/>
      <c r="M279" s="180"/>
      <c r="P279" s="172" t="s">
        <v>43</v>
      </c>
    </row>
    <row r="280" spans="1:16" ht="12.5" x14ac:dyDescent="0.25">
      <c r="A280" s="277" t="s">
        <v>26</v>
      </c>
      <c r="B280" s="53" t="s">
        <v>44</v>
      </c>
      <c r="C280" s="67"/>
      <c r="D280" s="67" t="s">
        <v>1</v>
      </c>
      <c r="E280" s="67" t="s">
        <v>3</v>
      </c>
      <c r="F280" s="67"/>
      <c r="G280" s="136" t="s">
        <v>5</v>
      </c>
      <c r="H280" s="67" t="s">
        <v>7</v>
      </c>
      <c r="I280" s="136" t="s">
        <v>6</v>
      </c>
      <c r="J280" s="67" t="s">
        <v>13</v>
      </c>
      <c r="K280" s="68" t="s">
        <v>14</v>
      </c>
      <c r="L280" s="67" t="s">
        <v>8</v>
      </c>
      <c r="M280" s="133"/>
      <c r="N280" s="123" t="s">
        <v>43</v>
      </c>
      <c r="P280" s="172" t="s">
        <v>43</v>
      </c>
    </row>
    <row r="281" spans="1:16" ht="20" x14ac:dyDescent="0.25">
      <c r="A281" s="277"/>
      <c r="B281" s="53" t="s">
        <v>45</v>
      </c>
      <c r="C281" s="67"/>
      <c r="D281" s="67" t="s">
        <v>2</v>
      </c>
      <c r="E281" s="67" t="s">
        <v>4</v>
      </c>
      <c r="F281" s="67"/>
      <c r="G281" s="70">
        <f>'Cat C '!$F$6</f>
        <v>0.111</v>
      </c>
      <c r="H281" s="67" t="s">
        <v>11</v>
      </c>
      <c r="I281" s="55">
        <f>'Cat C '!$H$6</f>
        <v>9.1999999999999998E-2</v>
      </c>
      <c r="J281" s="56">
        <f>'Cat C '!$I$6</f>
        <v>5.0000000000000001E-3</v>
      </c>
      <c r="K281" s="68" t="s">
        <v>12</v>
      </c>
      <c r="L281" s="67" t="s">
        <v>9</v>
      </c>
      <c r="M281" s="133"/>
      <c r="N281" s="174" t="s">
        <v>158</v>
      </c>
      <c r="P281" s="171" t="s">
        <v>157</v>
      </c>
    </row>
    <row r="282" spans="1:16" ht="12.5" x14ac:dyDescent="0.25">
      <c r="A282" s="67">
        <v>1</v>
      </c>
      <c r="B282" s="164" t="s">
        <v>63</v>
      </c>
      <c r="C282" s="67"/>
      <c r="D282" s="197">
        <v>596</v>
      </c>
      <c r="E282" s="63">
        <f t="shared" ref="E282:E292" si="217">D282*$E$2</f>
        <v>2933.9771482000001</v>
      </c>
      <c r="F282" s="63"/>
      <c r="G282" s="61">
        <f t="shared" ref="G282:G292" si="218">E282*$G$10</f>
        <v>325.67146345020001</v>
      </c>
      <c r="H282" s="60">
        <f t="shared" ref="H282:H292" si="219">IF(E282&lt;$L$2,$L$2-E282,0)</f>
        <v>0</v>
      </c>
      <c r="I282" s="61">
        <f t="shared" ref="I282:I292" si="220">(E282*98.25%)*$I$10</f>
        <v>265.20219442579798</v>
      </c>
      <c r="J282" s="60">
        <f t="shared" ref="J282:J292" si="221">(E282*98.25%)*$J$10</f>
        <v>14.413162740532501</v>
      </c>
      <c r="K282" s="62" t="s">
        <v>61</v>
      </c>
      <c r="L282" s="63">
        <f t="shared" ref="L282:L292" si="222">E282-G282+H282-I282-J282</f>
        <v>2328.6903275834693</v>
      </c>
      <c r="M282" s="51"/>
      <c r="N282" s="150">
        <v>2294.8021125857249</v>
      </c>
      <c r="O282" s="147"/>
      <c r="P282" s="128">
        <f t="shared" ref="P282:P292" si="223">L282-N282</f>
        <v>33.888214997744399</v>
      </c>
    </row>
    <row r="283" spans="1:16" ht="12.5" x14ac:dyDescent="0.25">
      <c r="A283" s="67">
        <v>2</v>
      </c>
      <c r="B283" s="164" t="s">
        <v>30</v>
      </c>
      <c r="C283" s="67"/>
      <c r="D283" s="197">
        <v>656</v>
      </c>
      <c r="E283" s="63">
        <f t="shared" si="217"/>
        <v>3229.3439752000004</v>
      </c>
      <c r="F283" s="63"/>
      <c r="G283" s="61">
        <f t="shared" si="218"/>
        <v>358.45718124720003</v>
      </c>
      <c r="H283" s="60">
        <f t="shared" si="219"/>
        <v>0</v>
      </c>
      <c r="I283" s="61">
        <f t="shared" si="220"/>
        <v>291.90040191832804</v>
      </c>
      <c r="J283" s="60">
        <f t="shared" si="221"/>
        <v>15.864152278170002</v>
      </c>
      <c r="K283" s="62" t="s">
        <v>61</v>
      </c>
      <c r="L283" s="63">
        <f t="shared" si="222"/>
        <v>2563.1222397563024</v>
      </c>
      <c r="M283" s="51"/>
      <c r="N283" s="150">
        <v>2517.9595303412248</v>
      </c>
      <c r="O283" s="147"/>
      <c r="P283" s="128">
        <f t="shared" si="223"/>
        <v>45.162709415077643</v>
      </c>
    </row>
    <row r="284" spans="1:16" ht="12.5" x14ac:dyDescent="0.25">
      <c r="A284" s="67">
        <v>3</v>
      </c>
      <c r="B284" s="164" t="s">
        <v>30</v>
      </c>
      <c r="C284" s="67"/>
      <c r="D284" s="197">
        <v>725</v>
      </c>
      <c r="E284" s="63">
        <f t="shared" si="217"/>
        <v>3569.0158262500004</v>
      </c>
      <c r="F284" s="63"/>
      <c r="G284" s="61">
        <f t="shared" si="218"/>
        <v>396.16075671375006</v>
      </c>
      <c r="H284" s="60">
        <f t="shared" si="219"/>
        <v>0</v>
      </c>
      <c r="I284" s="61">
        <f t="shared" si="220"/>
        <v>322.60334053473753</v>
      </c>
      <c r="J284" s="60">
        <f t="shared" si="221"/>
        <v>17.532790246453128</v>
      </c>
      <c r="K284" s="62" t="s">
        <v>61</v>
      </c>
      <c r="L284" s="63">
        <f t="shared" si="222"/>
        <v>2832.7189387550593</v>
      </c>
      <c r="M284" s="51"/>
      <c r="N284" s="150">
        <v>2793.1870122396745</v>
      </c>
      <c r="O284" s="147"/>
      <c r="P284" s="128">
        <f t="shared" si="223"/>
        <v>39.531926515384839</v>
      </c>
    </row>
    <row r="285" spans="1:16" ht="12.5" x14ac:dyDescent="0.25">
      <c r="A285" s="67">
        <v>4</v>
      </c>
      <c r="B285" s="164" t="s">
        <v>30</v>
      </c>
      <c r="C285" s="67"/>
      <c r="D285" s="197">
        <v>797</v>
      </c>
      <c r="E285" s="63">
        <f t="shared" si="217"/>
        <v>3923.4560186500003</v>
      </c>
      <c r="F285" s="63"/>
      <c r="G285" s="61">
        <f t="shared" si="218"/>
        <v>435.50361807015003</v>
      </c>
      <c r="H285" s="60">
        <f t="shared" si="219"/>
        <v>0</v>
      </c>
      <c r="I285" s="61">
        <f t="shared" si="220"/>
        <v>354.64118952577354</v>
      </c>
      <c r="J285" s="60">
        <f t="shared" si="221"/>
        <v>19.273977691618128</v>
      </c>
      <c r="K285" s="62" t="s">
        <v>61</v>
      </c>
      <c r="L285" s="63">
        <f t="shared" si="222"/>
        <v>3114.0372333624587</v>
      </c>
      <c r="M285" s="51"/>
      <c r="N285" s="150">
        <v>3053.5373329544245</v>
      </c>
      <c r="O285" s="147"/>
      <c r="P285" s="128">
        <f t="shared" si="223"/>
        <v>60.499900408034136</v>
      </c>
    </row>
    <row r="286" spans="1:16" ht="12.5" x14ac:dyDescent="0.25">
      <c r="A286" s="67">
        <v>5</v>
      </c>
      <c r="B286" s="164" t="s">
        <v>34</v>
      </c>
      <c r="C286" s="67"/>
      <c r="D286" s="197">
        <v>835</v>
      </c>
      <c r="E286" s="63">
        <f t="shared" si="217"/>
        <v>4110.5216757500002</v>
      </c>
      <c r="F286" s="63"/>
      <c r="G286" s="61">
        <f t="shared" si="218"/>
        <v>456.26790600825001</v>
      </c>
      <c r="H286" s="60">
        <f t="shared" si="219"/>
        <v>0</v>
      </c>
      <c r="I286" s="61">
        <f t="shared" si="220"/>
        <v>371.55005427104254</v>
      </c>
      <c r="J286" s="60">
        <f t="shared" si="221"/>
        <v>20.192937732121877</v>
      </c>
      <c r="K286" s="62" t="s">
        <v>61</v>
      </c>
      <c r="L286" s="63">
        <f t="shared" si="222"/>
        <v>3262.5107777385861</v>
      </c>
      <c r="M286" s="51"/>
      <c r="N286" s="150">
        <v>3087.0109456177493</v>
      </c>
      <c r="O286" s="147"/>
      <c r="P286" s="128">
        <f t="shared" si="223"/>
        <v>175.4998321208368</v>
      </c>
    </row>
    <row r="287" spans="1:16" ht="12.5" x14ac:dyDescent="0.25">
      <c r="A287" s="222">
        <v>6</v>
      </c>
      <c r="B287" s="327" t="s">
        <v>153</v>
      </c>
      <c r="C287" s="67"/>
      <c r="D287" s="197">
        <v>895</v>
      </c>
      <c r="E287" s="63">
        <f t="shared" si="217"/>
        <v>4405.88850275</v>
      </c>
      <c r="F287" s="63"/>
      <c r="G287" s="61">
        <f t="shared" si="218"/>
        <v>489.05362380525003</v>
      </c>
      <c r="H287" s="60">
        <f t="shared" si="219"/>
        <v>0</v>
      </c>
      <c r="I287" s="61">
        <f t="shared" si="220"/>
        <v>398.24826176357249</v>
      </c>
      <c r="J287" s="60">
        <f t="shared" si="221"/>
        <v>21.643927269759374</v>
      </c>
      <c r="K287" s="62" t="s">
        <v>61</v>
      </c>
      <c r="L287" s="63">
        <f t="shared" si="222"/>
        <v>3496.9426899114183</v>
      </c>
      <c r="M287" s="51"/>
      <c r="N287" s="150">
        <v>3310.16836337325</v>
      </c>
      <c r="O287" s="147"/>
      <c r="P287" s="128">
        <f t="shared" si="223"/>
        <v>186.77432653816822</v>
      </c>
    </row>
    <row r="288" spans="1:16" ht="12.5" x14ac:dyDescent="0.25">
      <c r="A288" s="222"/>
      <c r="B288" s="327"/>
      <c r="C288" s="67"/>
      <c r="D288" s="197">
        <v>930</v>
      </c>
      <c r="E288" s="63">
        <f t="shared" si="217"/>
        <v>4578.1858185000001</v>
      </c>
      <c r="F288" s="63"/>
      <c r="G288" s="61">
        <f t="shared" si="218"/>
        <v>508.17862585350002</v>
      </c>
      <c r="H288" s="60">
        <f t="shared" si="219"/>
        <v>0</v>
      </c>
      <c r="I288" s="61">
        <f t="shared" si="220"/>
        <v>413.82221613421501</v>
      </c>
      <c r="J288" s="60">
        <f t="shared" si="221"/>
        <v>22.49033783338125</v>
      </c>
      <c r="K288" s="62" t="s">
        <v>61</v>
      </c>
      <c r="L288" s="63">
        <f t="shared" si="222"/>
        <v>3633.6946386789041</v>
      </c>
      <c r="M288" s="51"/>
      <c r="N288" s="150">
        <v>3440.3435237306244</v>
      </c>
      <c r="O288" s="147"/>
      <c r="P288" s="128">
        <f t="shared" si="223"/>
        <v>193.3511149482797</v>
      </c>
    </row>
    <row r="289" spans="1:16" ht="12.5" x14ac:dyDescent="0.25">
      <c r="A289" s="222"/>
      <c r="B289" s="327"/>
      <c r="C289" s="67"/>
      <c r="D289" s="197">
        <v>977</v>
      </c>
      <c r="E289" s="63">
        <f t="shared" si="217"/>
        <v>4809.5564996500007</v>
      </c>
      <c r="F289" s="63"/>
      <c r="G289" s="61">
        <f t="shared" si="218"/>
        <v>533.86077146115008</v>
      </c>
      <c r="H289" s="60">
        <f t="shared" si="219"/>
        <v>0</v>
      </c>
      <c r="I289" s="61">
        <f t="shared" si="220"/>
        <v>434.73581200336355</v>
      </c>
      <c r="J289" s="60">
        <f t="shared" si="221"/>
        <v>23.62694630453063</v>
      </c>
      <c r="K289" s="62" t="s">
        <v>61</v>
      </c>
      <c r="L289" s="63">
        <f t="shared" si="222"/>
        <v>3817.3329698809566</v>
      </c>
      <c r="M289" s="51"/>
      <c r="N289" s="150">
        <v>3615.1501676390999</v>
      </c>
      <c r="O289" s="147"/>
      <c r="P289" s="128">
        <f t="shared" si="223"/>
        <v>202.18280224185673</v>
      </c>
    </row>
    <row r="290" spans="1:16" ht="12.5" x14ac:dyDescent="0.25">
      <c r="A290" s="222">
        <v>7</v>
      </c>
      <c r="B290" s="167"/>
      <c r="C290" s="67"/>
      <c r="D290" s="197">
        <v>977</v>
      </c>
      <c r="E290" s="63">
        <f t="shared" si="217"/>
        <v>4809.5564996500007</v>
      </c>
      <c r="F290" s="63"/>
      <c r="G290" s="61">
        <f t="shared" si="218"/>
        <v>533.86077146115008</v>
      </c>
      <c r="H290" s="60">
        <f t="shared" si="219"/>
        <v>0</v>
      </c>
      <c r="I290" s="61">
        <f t="shared" si="220"/>
        <v>434.73581200336355</v>
      </c>
      <c r="J290" s="60">
        <f t="shared" si="221"/>
        <v>23.62694630453063</v>
      </c>
      <c r="K290" s="62" t="s">
        <v>61</v>
      </c>
      <c r="L290" s="63">
        <f t="shared" si="222"/>
        <v>3817.3329698809566</v>
      </c>
      <c r="M290" s="51"/>
      <c r="N290" s="150">
        <v>3615.1501676390999</v>
      </c>
      <c r="O290" s="147"/>
      <c r="P290" s="128">
        <f t="shared" si="223"/>
        <v>202.18280224185673</v>
      </c>
    </row>
    <row r="291" spans="1:16" ht="12.5" x14ac:dyDescent="0.25">
      <c r="A291" s="222"/>
      <c r="B291" s="167" t="s">
        <v>152</v>
      </c>
      <c r="C291" s="67"/>
      <c r="D291" s="197">
        <v>1017</v>
      </c>
      <c r="E291" s="63">
        <f t="shared" si="217"/>
        <v>5006.4677176499999</v>
      </c>
      <c r="F291" s="63"/>
      <c r="G291" s="61">
        <f t="shared" si="218"/>
        <v>555.71791665914998</v>
      </c>
      <c r="H291" s="60">
        <f t="shared" si="219"/>
        <v>0</v>
      </c>
      <c r="I291" s="61">
        <f t="shared" si="220"/>
        <v>452.53461699838351</v>
      </c>
      <c r="J291" s="60">
        <f t="shared" si="221"/>
        <v>24.594272662955628</v>
      </c>
      <c r="K291" s="62" t="s">
        <v>61</v>
      </c>
      <c r="L291" s="63">
        <f t="shared" si="222"/>
        <v>3973.6209113295113</v>
      </c>
      <c r="M291" s="51"/>
      <c r="N291" s="150">
        <v>3763.9217794760993</v>
      </c>
      <c r="O291" s="147"/>
      <c r="P291" s="128">
        <f t="shared" si="223"/>
        <v>209.69913185341193</v>
      </c>
    </row>
    <row r="292" spans="1:16" ht="12.5" x14ac:dyDescent="0.25">
      <c r="A292" s="222"/>
      <c r="B292" s="167"/>
      <c r="C292" s="67"/>
      <c r="D292" s="197">
        <v>1072</v>
      </c>
      <c r="E292" s="63">
        <f t="shared" si="217"/>
        <v>5277.2206424000005</v>
      </c>
      <c r="F292" s="63"/>
      <c r="G292" s="61">
        <f t="shared" si="218"/>
        <v>585.77149130640009</v>
      </c>
      <c r="H292" s="60">
        <f t="shared" si="219"/>
        <v>0</v>
      </c>
      <c r="I292" s="61">
        <f t="shared" si="220"/>
        <v>477.00797386653602</v>
      </c>
      <c r="J292" s="60">
        <f t="shared" si="221"/>
        <v>25.924346405790004</v>
      </c>
      <c r="K292" s="62" t="s">
        <v>61</v>
      </c>
      <c r="L292" s="63">
        <f t="shared" si="222"/>
        <v>4188.5168308212742</v>
      </c>
      <c r="M292" s="51"/>
      <c r="N292" s="173">
        <v>3968.4827457519741</v>
      </c>
      <c r="O292" s="147"/>
      <c r="P292" s="170">
        <f t="shared" si="223"/>
        <v>220.03408506930009</v>
      </c>
    </row>
    <row r="293" spans="1:16" ht="12.5" x14ac:dyDescent="0.25">
      <c r="A293" s="329" t="s">
        <v>131</v>
      </c>
      <c r="B293" s="329"/>
      <c r="C293" s="329"/>
      <c r="D293" s="329"/>
      <c r="E293" s="329"/>
      <c r="F293" s="329"/>
      <c r="G293" s="329"/>
      <c r="H293" s="329"/>
      <c r="I293" s="329"/>
      <c r="J293" s="329"/>
      <c r="K293" s="329"/>
      <c r="L293" s="329"/>
      <c r="M293" s="180"/>
      <c r="P293" s="172" t="s">
        <v>43</v>
      </c>
    </row>
    <row r="294" spans="1:16" ht="12.5" x14ac:dyDescent="0.25">
      <c r="A294" s="277" t="s">
        <v>26</v>
      </c>
      <c r="B294" s="53" t="s">
        <v>44</v>
      </c>
      <c r="C294" s="67"/>
      <c r="D294" s="67" t="s">
        <v>1</v>
      </c>
      <c r="E294" s="67" t="s">
        <v>3</v>
      </c>
      <c r="F294" s="67"/>
      <c r="G294" s="136" t="s">
        <v>5</v>
      </c>
      <c r="H294" s="67" t="s">
        <v>7</v>
      </c>
      <c r="I294" s="136" t="s">
        <v>6</v>
      </c>
      <c r="J294" s="67" t="s">
        <v>13</v>
      </c>
      <c r="K294" s="68" t="s">
        <v>14</v>
      </c>
      <c r="L294" s="67" t="s">
        <v>8</v>
      </c>
      <c r="M294" s="133"/>
      <c r="N294" s="123" t="s">
        <v>43</v>
      </c>
      <c r="P294" s="172" t="s">
        <v>43</v>
      </c>
    </row>
    <row r="295" spans="1:16" ht="20" x14ac:dyDescent="0.25">
      <c r="A295" s="277"/>
      <c r="B295" s="53" t="s">
        <v>45</v>
      </c>
      <c r="C295" s="67"/>
      <c r="D295" s="67" t="s">
        <v>2</v>
      </c>
      <c r="E295" s="67" t="s">
        <v>4</v>
      </c>
      <c r="F295" s="67"/>
      <c r="G295" s="70">
        <f>'Cat C '!$F$6</f>
        <v>0.111</v>
      </c>
      <c r="H295" s="67" t="s">
        <v>11</v>
      </c>
      <c r="I295" s="55">
        <f>'Cat C '!$H$6</f>
        <v>9.1999999999999998E-2</v>
      </c>
      <c r="J295" s="56">
        <f>'Cat C '!$I$6</f>
        <v>5.0000000000000001E-3</v>
      </c>
      <c r="K295" s="68" t="s">
        <v>12</v>
      </c>
      <c r="L295" s="67" t="s">
        <v>9</v>
      </c>
      <c r="M295" s="133"/>
      <c r="N295" s="174" t="s">
        <v>158</v>
      </c>
      <c r="P295" s="171" t="s">
        <v>157</v>
      </c>
    </row>
    <row r="296" spans="1:16" ht="12.5" x14ac:dyDescent="0.25">
      <c r="A296" s="67">
        <v>1</v>
      </c>
      <c r="B296" s="164" t="s">
        <v>59</v>
      </c>
      <c r="C296" s="66"/>
      <c r="D296" s="197">
        <v>395</v>
      </c>
      <c r="E296" s="63">
        <f>D296*$E$2</f>
        <v>1944.4982777500002</v>
      </c>
      <c r="F296" s="63"/>
      <c r="G296" s="61">
        <f t="shared" ref="G296:G306" si="224">E296*$G$10</f>
        <v>215.83930883025002</v>
      </c>
      <c r="H296" s="60">
        <f t="shared" ref="H296:H306" si="225">IF(E296&lt;$L$2,$L$2-E296,0)</f>
        <v>0</v>
      </c>
      <c r="I296" s="61">
        <f t="shared" ref="I296:I306" si="226">(E296*98.25%)*$I$10</f>
        <v>175.76319932582251</v>
      </c>
      <c r="J296" s="60">
        <f t="shared" ref="J296:J306" si="227">(E296*98.25%)*$J$10</f>
        <v>9.5523477894468769</v>
      </c>
      <c r="K296" s="62" t="s">
        <v>61</v>
      </c>
      <c r="L296" s="63">
        <f t="shared" ref="L296:L306" si="228">E296-G296+H296-I296-J296</f>
        <v>1543.3434218044806</v>
      </c>
      <c r="M296" s="51"/>
      <c r="N296" s="150">
        <v>1450.52321541075</v>
      </c>
      <c r="O296" s="147"/>
      <c r="P296" s="128">
        <f t="shared" ref="P296:P306" si="229">L296-N296</f>
        <v>92.820206393730587</v>
      </c>
    </row>
    <row r="297" spans="1:16" ht="12.5" x14ac:dyDescent="0.25">
      <c r="A297" s="67">
        <v>2</v>
      </c>
      <c r="B297" s="164" t="s">
        <v>30</v>
      </c>
      <c r="C297" s="66"/>
      <c r="D297" s="197">
        <v>410</v>
      </c>
      <c r="E297" s="63">
        <f t="shared" ref="E297:E306" si="230">D297*$E$2</f>
        <v>2018.3399845000001</v>
      </c>
      <c r="F297" s="63"/>
      <c r="G297" s="61">
        <f t="shared" si="224"/>
        <v>224.03573827950001</v>
      </c>
      <c r="H297" s="60">
        <f t="shared" si="225"/>
        <v>0</v>
      </c>
      <c r="I297" s="61">
        <f t="shared" si="226"/>
        <v>182.43775119895503</v>
      </c>
      <c r="J297" s="60">
        <f t="shared" si="227"/>
        <v>9.9150951738562512</v>
      </c>
      <c r="K297" s="62" t="s">
        <v>61</v>
      </c>
      <c r="L297" s="63">
        <f t="shared" si="228"/>
        <v>1601.9513998476887</v>
      </c>
      <c r="M297" s="51"/>
      <c r="N297" s="150">
        <v>1524.9090213292498</v>
      </c>
      <c r="O297" s="147"/>
      <c r="P297" s="128">
        <f t="shared" si="229"/>
        <v>77.042378518438909</v>
      </c>
    </row>
    <row r="298" spans="1:16" ht="12.5" x14ac:dyDescent="0.25">
      <c r="A298" s="67">
        <v>3</v>
      </c>
      <c r="B298" s="164" t="s">
        <v>30</v>
      </c>
      <c r="C298" s="66"/>
      <c r="D298" s="197">
        <v>435</v>
      </c>
      <c r="E298" s="63">
        <f t="shared" si="230"/>
        <v>2141.4094957500001</v>
      </c>
      <c r="F298" s="63"/>
      <c r="G298" s="61">
        <f t="shared" si="224"/>
        <v>237.69645402825003</v>
      </c>
      <c r="H298" s="60">
        <f t="shared" si="225"/>
        <v>0</v>
      </c>
      <c r="I298" s="61">
        <f t="shared" si="226"/>
        <v>193.56200432084253</v>
      </c>
      <c r="J298" s="60">
        <f t="shared" si="227"/>
        <v>10.519674147871877</v>
      </c>
      <c r="K298" s="62" t="s">
        <v>61</v>
      </c>
      <c r="L298" s="63">
        <f t="shared" si="228"/>
        <v>1699.6313632530357</v>
      </c>
      <c r="M298" s="51"/>
      <c r="N298" s="150">
        <v>1599.2948272477499</v>
      </c>
      <c r="O298" s="147"/>
      <c r="P298" s="128">
        <f t="shared" si="229"/>
        <v>100.33653600528578</v>
      </c>
    </row>
    <row r="299" spans="1:16" ht="12.5" x14ac:dyDescent="0.25">
      <c r="A299" s="67">
        <v>4</v>
      </c>
      <c r="B299" s="164" t="s">
        <v>30</v>
      </c>
      <c r="C299" s="66"/>
      <c r="D299" s="197">
        <v>455</v>
      </c>
      <c r="E299" s="63">
        <f t="shared" si="230"/>
        <v>2239.8651047500002</v>
      </c>
      <c r="F299" s="63"/>
      <c r="G299" s="61">
        <f t="shared" si="224"/>
        <v>248.62502662725004</v>
      </c>
      <c r="H299" s="60">
        <f t="shared" si="225"/>
        <v>0</v>
      </c>
      <c r="I299" s="61">
        <f t="shared" si="226"/>
        <v>202.46140681835254</v>
      </c>
      <c r="J299" s="60">
        <f t="shared" si="227"/>
        <v>11.003337327084378</v>
      </c>
      <c r="K299" s="62" t="s">
        <v>61</v>
      </c>
      <c r="L299" s="63">
        <f t="shared" si="228"/>
        <v>1777.7753339773133</v>
      </c>
      <c r="M299" s="51"/>
      <c r="N299" s="150">
        <v>1673.6806331662501</v>
      </c>
      <c r="O299" s="147"/>
      <c r="P299" s="128">
        <f t="shared" si="229"/>
        <v>104.09470081106315</v>
      </c>
    </row>
    <row r="300" spans="1:16" ht="12.5" x14ac:dyDescent="0.25">
      <c r="A300" s="67">
        <v>5</v>
      </c>
      <c r="B300" s="164" t="s">
        <v>35</v>
      </c>
      <c r="C300" s="66"/>
      <c r="D300" s="197">
        <v>485</v>
      </c>
      <c r="E300" s="63">
        <f t="shared" si="230"/>
        <v>2387.5485182500001</v>
      </c>
      <c r="F300" s="63"/>
      <c r="G300" s="61">
        <f t="shared" si="224"/>
        <v>265.01788552575005</v>
      </c>
      <c r="H300" s="60">
        <f t="shared" si="225"/>
        <v>0</v>
      </c>
      <c r="I300" s="61">
        <f t="shared" si="226"/>
        <v>215.81051056461752</v>
      </c>
      <c r="J300" s="60">
        <f t="shared" si="227"/>
        <v>11.728832095903126</v>
      </c>
      <c r="K300" s="62" t="s">
        <v>61</v>
      </c>
      <c r="L300" s="63">
        <f t="shared" si="228"/>
        <v>1894.9912900637296</v>
      </c>
      <c r="M300" s="51"/>
      <c r="N300" s="150">
        <v>1785.2593420439996</v>
      </c>
      <c r="O300" s="147"/>
      <c r="P300" s="128">
        <f t="shared" si="229"/>
        <v>109.73194801973</v>
      </c>
    </row>
    <row r="301" spans="1:16" ht="12.5" x14ac:dyDescent="0.25">
      <c r="A301" s="67">
        <v>6</v>
      </c>
      <c r="B301" s="164" t="s">
        <v>34</v>
      </c>
      <c r="C301" s="66"/>
      <c r="D301" s="197">
        <v>518</v>
      </c>
      <c r="E301" s="63">
        <f t="shared" si="230"/>
        <v>2550.0002731</v>
      </c>
      <c r="F301" s="63"/>
      <c r="G301" s="61">
        <f t="shared" si="224"/>
        <v>283.05003031410001</v>
      </c>
      <c r="H301" s="60">
        <f t="shared" si="225"/>
        <v>0</v>
      </c>
      <c r="I301" s="61">
        <f t="shared" si="226"/>
        <v>230.49452468550899</v>
      </c>
      <c r="J301" s="60">
        <f t="shared" si="227"/>
        <v>12.526876341603749</v>
      </c>
      <c r="K301" s="62" t="s">
        <v>61</v>
      </c>
      <c r="L301" s="63">
        <f t="shared" si="228"/>
        <v>2023.9288417587868</v>
      </c>
      <c r="M301" s="51"/>
      <c r="N301" s="150">
        <v>1907.9959218095248</v>
      </c>
      <c r="O301" s="147"/>
      <c r="P301" s="128">
        <f t="shared" si="229"/>
        <v>115.93291994926199</v>
      </c>
    </row>
    <row r="302" spans="1:16" ht="12.5" x14ac:dyDescent="0.25">
      <c r="A302" s="67">
        <v>7</v>
      </c>
      <c r="B302" s="164" t="s">
        <v>34</v>
      </c>
      <c r="C302" s="66"/>
      <c r="D302" s="197">
        <v>550</v>
      </c>
      <c r="E302" s="63">
        <f t="shared" si="230"/>
        <v>2707.5292475000001</v>
      </c>
      <c r="F302" s="63"/>
      <c r="G302" s="61">
        <f t="shared" si="224"/>
        <v>300.53574647250002</v>
      </c>
      <c r="H302" s="60">
        <f t="shared" si="225"/>
        <v>0</v>
      </c>
      <c r="I302" s="61">
        <f t="shared" si="226"/>
        <v>244.73356868152501</v>
      </c>
      <c r="J302" s="60">
        <f t="shared" si="227"/>
        <v>13.300737428343751</v>
      </c>
      <c r="K302" s="62" t="s">
        <v>61</v>
      </c>
      <c r="L302" s="63">
        <f t="shared" si="228"/>
        <v>2148.9591949176315</v>
      </c>
      <c r="M302" s="51"/>
      <c r="N302" s="150">
        <v>2027.013211279125</v>
      </c>
      <c r="O302" s="147"/>
      <c r="P302" s="128">
        <f t="shared" si="229"/>
        <v>121.9459836385065</v>
      </c>
    </row>
    <row r="303" spans="1:16" ht="12.5" x14ac:dyDescent="0.25">
      <c r="A303" s="67">
        <v>8</v>
      </c>
      <c r="B303" s="164" t="s">
        <v>34</v>
      </c>
      <c r="C303" s="66"/>
      <c r="D303" s="197">
        <v>580</v>
      </c>
      <c r="E303" s="63">
        <f t="shared" si="230"/>
        <v>2855.212661</v>
      </c>
      <c r="F303" s="63"/>
      <c r="G303" s="61">
        <f t="shared" si="224"/>
        <v>316.928605371</v>
      </c>
      <c r="H303" s="60">
        <f t="shared" si="225"/>
        <v>0</v>
      </c>
      <c r="I303" s="61">
        <f t="shared" si="226"/>
        <v>258.08267242778999</v>
      </c>
      <c r="J303" s="60">
        <f t="shared" si="227"/>
        <v>14.026232197162502</v>
      </c>
      <c r="K303" s="62" t="s">
        <v>61</v>
      </c>
      <c r="L303" s="63">
        <f t="shared" si="228"/>
        <v>2266.1751510040476</v>
      </c>
      <c r="M303" s="51"/>
      <c r="N303" s="150">
        <v>2138.5919201568749</v>
      </c>
      <c r="O303" s="147"/>
      <c r="P303" s="128">
        <f t="shared" si="229"/>
        <v>127.58323084717267</v>
      </c>
    </row>
    <row r="304" spans="1:16" ht="12.5" x14ac:dyDescent="0.25">
      <c r="A304" s="67">
        <v>9</v>
      </c>
      <c r="B304" s="164" t="s">
        <v>34</v>
      </c>
      <c r="C304" s="66"/>
      <c r="D304" s="197">
        <v>610</v>
      </c>
      <c r="E304" s="63">
        <f t="shared" si="230"/>
        <v>3002.8960745000004</v>
      </c>
      <c r="F304" s="63"/>
      <c r="G304" s="61">
        <f t="shared" si="224"/>
        <v>333.32146426950004</v>
      </c>
      <c r="H304" s="60">
        <f t="shared" si="225"/>
        <v>0</v>
      </c>
      <c r="I304" s="61">
        <f t="shared" si="226"/>
        <v>271.43177617405502</v>
      </c>
      <c r="J304" s="60">
        <f t="shared" si="227"/>
        <v>14.751726965981252</v>
      </c>
      <c r="K304" s="62" t="s">
        <v>61</v>
      </c>
      <c r="L304" s="63">
        <f t="shared" si="228"/>
        <v>2383.3911070904642</v>
      </c>
      <c r="M304" s="51"/>
      <c r="N304" s="150">
        <v>2250.1706290346247</v>
      </c>
      <c r="O304" s="147"/>
      <c r="P304" s="128">
        <f t="shared" si="229"/>
        <v>133.22047805583952</v>
      </c>
    </row>
    <row r="305" spans="1:16" ht="12.5" x14ac:dyDescent="0.25">
      <c r="A305" s="67">
        <v>10</v>
      </c>
      <c r="B305" s="164" t="s">
        <v>33</v>
      </c>
      <c r="C305" s="66"/>
      <c r="D305" s="197">
        <v>645</v>
      </c>
      <c r="E305" s="63">
        <f t="shared" si="230"/>
        <v>3175.19339025</v>
      </c>
      <c r="F305" s="63"/>
      <c r="G305" s="61">
        <f t="shared" si="224"/>
        <v>352.44646631774998</v>
      </c>
      <c r="H305" s="60">
        <f t="shared" si="225"/>
        <v>0</v>
      </c>
      <c r="I305" s="61">
        <f t="shared" si="226"/>
        <v>287.00573054469749</v>
      </c>
      <c r="J305" s="60">
        <f t="shared" si="227"/>
        <v>15.598137529603125</v>
      </c>
      <c r="K305" s="62" t="s">
        <v>61</v>
      </c>
      <c r="L305" s="63">
        <f t="shared" si="228"/>
        <v>2520.1430558579491</v>
      </c>
      <c r="M305" s="51"/>
      <c r="N305" s="150">
        <v>2380.3457893919999</v>
      </c>
      <c r="O305" s="147"/>
      <c r="P305" s="128">
        <f t="shared" si="229"/>
        <v>139.79726646594918</v>
      </c>
    </row>
    <row r="306" spans="1:16" ht="12.5" x14ac:dyDescent="0.25">
      <c r="A306" s="67">
        <v>11</v>
      </c>
      <c r="B306" s="167" t="s">
        <v>43</v>
      </c>
      <c r="C306" s="67"/>
      <c r="D306" s="197">
        <v>678</v>
      </c>
      <c r="E306" s="63">
        <f t="shared" si="230"/>
        <v>3337.6451451000003</v>
      </c>
      <c r="F306" s="63"/>
      <c r="G306" s="61">
        <f t="shared" si="224"/>
        <v>370.47861110610006</v>
      </c>
      <c r="H306" s="60">
        <f t="shared" si="225"/>
        <v>0</v>
      </c>
      <c r="I306" s="61">
        <f t="shared" si="226"/>
        <v>301.68974466558905</v>
      </c>
      <c r="J306" s="60">
        <f t="shared" si="227"/>
        <v>16.396181775303752</v>
      </c>
      <c r="K306" s="62" t="s">
        <v>61</v>
      </c>
      <c r="L306" s="63">
        <f t="shared" si="228"/>
        <v>2649.0806075530072</v>
      </c>
      <c r="M306" s="51"/>
      <c r="N306" s="173">
        <v>2503.0823691575247</v>
      </c>
      <c r="O306" s="147"/>
      <c r="P306" s="170">
        <f t="shared" si="229"/>
        <v>145.99823839548253</v>
      </c>
    </row>
    <row r="307" spans="1:16" ht="12.5" x14ac:dyDescent="0.25">
      <c r="A307" s="329" t="s">
        <v>132</v>
      </c>
      <c r="B307" s="329"/>
      <c r="C307" s="329"/>
      <c r="D307" s="329"/>
      <c r="E307" s="329"/>
      <c r="F307" s="329"/>
      <c r="G307" s="329"/>
      <c r="H307" s="329"/>
      <c r="I307" s="329"/>
      <c r="J307" s="329"/>
      <c r="K307" s="329"/>
      <c r="L307" s="329"/>
      <c r="M307" s="180"/>
      <c r="P307" s="172" t="s">
        <v>43</v>
      </c>
    </row>
    <row r="308" spans="1:16" ht="12.5" x14ac:dyDescent="0.25">
      <c r="A308" s="277" t="s">
        <v>26</v>
      </c>
      <c r="B308" s="53" t="s">
        <v>44</v>
      </c>
      <c r="C308" s="67"/>
      <c r="D308" s="67" t="s">
        <v>1</v>
      </c>
      <c r="E308" s="67" t="s">
        <v>3</v>
      </c>
      <c r="F308" s="67"/>
      <c r="G308" s="136" t="s">
        <v>5</v>
      </c>
      <c r="H308" s="67" t="s">
        <v>7</v>
      </c>
      <c r="I308" s="136" t="s">
        <v>6</v>
      </c>
      <c r="J308" s="67" t="s">
        <v>13</v>
      </c>
      <c r="K308" s="68" t="s">
        <v>14</v>
      </c>
      <c r="L308" s="67" t="s">
        <v>8</v>
      </c>
      <c r="M308" s="133"/>
      <c r="N308" s="123" t="s">
        <v>43</v>
      </c>
      <c r="P308" s="172" t="s">
        <v>43</v>
      </c>
    </row>
    <row r="309" spans="1:16" ht="20" x14ac:dyDescent="0.25">
      <c r="A309" s="277"/>
      <c r="B309" s="53" t="s">
        <v>45</v>
      </c>
      <c r="C309" s="67"/>
      <c r="D309" s="67" t="s">
        <v>2</v>
      </c>
      <c r="E309" s="67" t="s">
        <v>4</v>
      </c>
      <c r="F309" s="67"/>
      <c r="G309" s="70">
        <f>'Cat C '!$F$6</f>
        <v>0.111</v>
      </c>
      <c r="H309" s="67" t="s">
        <v>11</v>
      </c>
      <c r="I309" s="55">
        <f>'Cat C '!$H$6</f>
        <v>9.1999999999999998E-2</v>
      </c>
      <c r="J309" s="56">
        <f>'Cat C '!$I$6</f>
        <v>5.0000000000000001E-3</v>
      </c>
      <c r="K309" s="68" t="s">
        <v>12</v>
      </c>
      <c r="L309" s="67" t="s">
        <v>9</v>
      </c>
      <c r="M309" s="133"/>
      <c r="N309" s="174" t="s">
        <v>158</v>
      </c>
      <c r="P309" s="171" t="s">
        <v>157</v>
      </c>
    </row>
    <row r="310" spans="1:16" ht="12.5" x14ac:dyDescent="0.25">
      <c r="A310" s="67">
        <v>1</v>
      </c>
      <c r="B310" s="164" t="s">
        <v>30</v>
      </c>
      <c r="C310" s="67"/>
      <c r="D310" s="197">
        <v>505</v>
      </c>
      <c r="E310" s="63">
        <f t="shared" ref="E310:E318" si="231">D310*$E$2</f>
        <v>2486.0041272500002</v>
      </c>
      <c r="F310" s="63"/>
      <c r="G310" s="61">
        <f t="shared" ref="G310:G318" si="232">E310*$G$10</f>
        <v>275.94645812475005</v>
      </c>
      <c r="H310" s="60">
        <f t="shared" ref="H310:H318" si="233">IF(E310&lt;$L$2,$L$2-E310,0)</f>
        <v>0</v>
      </c>
      <c r="I310" s="61">
        <f t="shared" ref="I310:I318" si="234">(E310*98.25%)*$I$10</f>
        <v>224.70991306212755</v>
      </c>
      <c r="J310" s="60">
        <f t="shared" ref="J310:J318" si="235">(E310*98.25%)*$J$10</f>
        <v>12.212495275115629</v>
      </c>
      <c r="K310" s="62" t="s">
        <v>61</v>
      </c>
      <c r="L310" s="63">
        <f t="shared" ref="L310:L318" si="236">E310-G310+H310-I310-J310</f>
        <v>1973.1352607880069</v>
      </c>
      <c r="M310" s="51"/>
      <c r="N310" s="150">
        <v>1859.6451479624998</v>
      </c>
      <c r="O310" s="147"/>
      <c r="P310" s="128">
        <f t="shared" ref="P310:P319" si="237">L310-N310</f>
        <v>113.49011282550714</v>
      </c>
    </row>
    <row r="311" spans="1:16" ht="12.5" x14ac:dyDescent="0.25">
      <c r="A311" s="67">
        <v>2</v>
      </c>
      <c r="B311" s="164" t="s">
        <v>30</v>
      </c>
      <c r="C311" s="67"/>
      <c r="D311" s="197">
        <v>540</v>
      </c>
      <c r="E311" s="63">
        <f t="shared" si="231"/>
        <v>2658.3014430000003</v>
      </c>
      <c r="F311" s="63"/>
      <c r="G311" s="61">
        <f t="shared" si="232"/>
        <v>295.07146017300005</v>
      </c>
      <c r="H311" s="60">
        <f t="shared" si="233"/>
        <v>0</v>
      </c>
      <c r="I311" s="61">
        <f t="shared" si="234"/>
        <v>240.28386743277005</v>
      </c>
      <c r="J311" s="60">
        <f t="shared" si="235"/>
        <v>13.058905838737504</v>
      </c>
      <c r="K311" s="62" t="s">
        <v>61</v>
      </c>
      <c r="L311" s="63">
        <f t="shared" si="236"/>
        <v>2109.8872095554925</v>
      </c>
      <c r="M311" s="51"/>
      <c r="N311" s="150">
        <v>1989.8203083198748</v>
      </c>
      <c r="O311" s="147"/>
      <c r="P311" s="128">
        <f t="shared" si="237"/>
        <v>120.06690123561771</v>
      </c>
    </row>
    <row r="312" spans="1:16" ht="12.5" x14ac:dyDescent="0.25">
      <c r="A312" s="67">
        <v>3</v>
      </c>
      <c r="B312" s="164" t="s">
        <v>30</v>
      </c>
      <c r="C312" s="67"/>
      <c r="D312" s="197">
        <v>580</v>
      </c>
      <c r="E312" s="63">
        <f t="shared" si="231"/>
        <v>2855.212661</v>
      </c>
      <c r="F312" s="63"/>
      <c r="G312" s="61">
        <f t="shared" si="232"/>
        <v>316.928605371</v>
      </c>
      <c r="H312" s="60">
        <f t="shared" si="233"/>
        <v>0</v>
      </c>
      <c r="I312" s="61">
        <f t="shared" si="234"/>
        <v>258.08267242778999</v>
      </c>
      <c r="J312" s="60">
        <f t="shared" si="235"/>
        <v>14.026232197162502</v>
      </c>
      <c r="K312" s="62" t="s">
        <v>61</v>
      </c>
      <c r="L312" s="63">
        <f t="shared" si="236"/>
        <v>2266.1751510040476</v>
      </c>
      <c r="M312" s="51"/>
      <c r="N312" s="150">
        <v>2138.5919201568749</v>
      </c>
      <c r="O312" s="147"/>
      <c r="P312" s="128">
        <f t="shared" si="237"/>
        <v>127.58323084717267</v>
      </c>
    </row>
    <row r="313" spans="1:16" ht="12.5" x14ac:dyDescent="0.25">
      <c r="A313" s="67">
        <v>4</v>
      </c>
      <c r="B313" s="164" t="s">
        <v>30</v>
      </c>
      <c r="C313" s="67"/>
      <c r="D313" s="197">
        <v>610</v>
      </c>
      <c r="E313" s="63">
        <f t="shared" si="231"/>
        <v>3002.8960745000004</v>
      </c>
      <c r="F313" s="63"/>
      <c r="G313" s="61">
        <f t="shared" si="232"/>
        <v>333.32146426950004</v>
      </c>
      <c r="H313" s="60">
        <f t="shared" si="233"/>
        <v>0</v>
      </c>
      <c r="I313" s="61">
        <f t="shared" si="234"/>
        <v>271.43177617405502</v>
      </c>
      <c r="J313" s="60">
        <f t="shared" si="235"/>
        <v>14.751726965981252</v>
      </c>
      <c r="K313" s="62" t="s">
        <v>61</v>
      </c>
      <c r="L313" s="63">
        <f t="shared" si="236"/>
        <v>2383.3911070904642</v>
      </c>
      <c r="M313" s="51"/>
      <c r="N313" s="150">
        <v>2250.1706290346247</v>
      </c>
      <c r="O313" s="147"/>
      <c r="P313" s="128">
        <f t="shared" si="237"/>
        <v>133.22047805583952</v>
      </c>
    </row>
    <row r="314" spans="1:16" ht="12.5" x14ac:dyDescent="0.25">
      <c r="A314" s="67">
        <v>5</v>
      </c>
      <c r="B314" s="164" t="s">
        <v>30</v>
      </c>
      <c r="C314" s="67"/>
      <c r="D314" s="197">
        <v>655</v>
      </c>
      <c r="E314" s="63">
        <f t="shared" si="231"/>
        <v>3224.4211947500003</v>
      </c>
      <c r="F314" s="63"/>
      <c r="G314" s="61">
        <f t="shared" si="232"/>
        <v>357.91075261725001</v>
      </c>
      <c r="H314" s="60">
        <f t="shared" si="233"/>
        <v>0</v>
      </c>
      <c r="I314" s="61">
        <f t="shared" si="234"/>
        <v>291.45543179345253</v>
      </c>
      <c r="J314" s="60">
        <f t="shared" si="235"/>
        <v>15.839969119209377</v>
      </c>
      <c r="K314" s="62" t="s">
        <v>61</v>
      </c>
      <c r="L314" s="63">
        <f t="shared" si="236"/>
        <v>2559.2150412200881</v>
      </c>
      <c r="M314" s="51"/>
      <c r="N314" s="150">
        <v>2417.5386923512501</v>
      </c>
      <c r="O314" s="147"/>
      <c r="P314" s="128">
        <f t="shared" si="237"/>
        <v>141.67634886883798</v>
      </c>
    </row>
    <row r="315" spans="1:16" ht="12.5" x14ac:dyDescent="0.25">
      <c r="A315" s="67">
        <v>6</v>
      </c>
      <c r="B315" s="164" t="s">
        <v>35</v>
      </c>
      <c r="C315" s="67"/>
      <c r="D315" s="197">
        <v>695</v>
      </c>
      <c r="E315" s="63">
        <f t="shared" si="231"/>
        <v>3421.33241275</v>
      </c>
      <c r="F315" s="63"/>
      <c r="G315" s="61">
        <f t="shared" si="232"/>
        <v>379.76789781525002</v>
      </c>
      <c r="H315" s="60">
        <f t="shared" si="233"/>
        <v>0</v>
      </c>
      <c r="I315" s="61">
        <f t="shared" si="234"/>
        <v>309.2542367884725</v>
      </c>
      <c r="J315" s="60">
        <f t="shared" si="235"/>
        <v>16.807295477634376</v>
      </c>
      <c r="K315" s="62" t="s">
        <v>61</v>
      </c>
      <c r="L315" s="63">
        <f t="shared" si="236"/>
        <v>2715.5029826686432</v>
      </c>
      <c r="M315" s="51"/>
      <c r="N315" s="150">
        <v>2566.3103041882496</v>
      </c>
      <c r="O315" s="147"/>
      <c r="P315" s="128">
        <f t="shared" si="237"/>
        <v>149.19267848039362</v>
      </c>
    </row>
    <row r="316" spans="1:16" ht="12.5" x14ac:dyDescent="0.25">
      <c r="A316" s="67">
        <v>7</v>
      </c>
      <c r="B316" s="164" t="s">
        <v>35</v>
      </c>
      <c r="C316" s="67"/>
      <c r="D316" s="197">
        <v>735</v>
      </c>
      <c r="E316" s="63">
        <f t="shared" si="231"/>
        <v>3618.2436307500002</v>
      </c>
      <c r="F316" s="63"/>
      <c r="G316" s="61">
        <f t="shared" si="232"/>
        <v>401.62504301325004</v>
      </c>
      <c r="H316" s="60">
        <f t="shared" si="233"/>
        <v>0</v>
      </c>
      <c r="I316" s="61">
        <f t="shared" si="234"/>
        <v>327.05304178349252</v>
      </c>
      <c r="J316" s="60">
        <f t="shared" si="235"/>
        <v>17.774621836059378</v>
      </c>
      <c r="K316" s="62" t="s">
        <v>61</v>
      </c>
      <c r="L316" s="63">
        <f t="shared" si="236"/>
        <v>2871.7909241171983</v>
      </c>
      <c r="M316" s="51"/>
      <c r="N316" s="150">
        <v>2715.0819160252499</v>
      </c>
      <c r="O316" s="147"/>
      <c r="P316" s="128">
        <f t="shared" si="237"/>
        <v>156.70900809194836</v>
      </c>
    </row>
    <row r="317" spans="1:16" ht="12.5" x14ac:dyDescent="0.25">
      <c r="A317" s="67">
        <v>8</v>
      </c>
      <c r="B317" s="164" t="s">
        <v>34</v>
      </c>
      <c r="C317" s="67"/>
      <c r="D317" s="197">
        <v>773</v>
      </c>
      <c r="E317" s="63">
        <f t="shared" si="231"/>
        <v>3805.3092878500001</v>
      </c>
      <c r="F317" s="63"/>
      <c r="G317" s="61">
        <f t="shared" si="232"/>
        <v>422.38933095135002</v>
      </c>
      <c r="H317" s="60">
        <f t="shared" si="233"/>
        <v>0</v>
      </c>
      <c r="I317" s="61">
        <f t="shared" si="234"/>
        <v>343.96190652876152</v>
      </c>
      <c r="J317" s="60">
        <f t="shared" si="235"/>
        <v>18.693581876563126</v>
      </c>
      <c r="K317" s="62" t="s">
        <v>61</v>
      </c>
      <c r="L317" s="63">
        <f t="shared" si="236"/>
        <v>3020.2644684933252</v>
      </c>
      <c r="M317" s="51"/>
      <c r="N317" s="150">
        <v>2856.4149472704003</v>
      </c>
      <c r="O317" s="147"/>
      <c r="P317" s="128">
        <f t="shared" si="237"/>
        <v>163.84952122292498</v>
      </c>
    </row>
    <row r="318" spans="1:16" ht="12.5" x14ac:dyDescent="0.25">
      <c r="A318" s="67">
        <v>9</v>
      </c>
      <c r="B318" s="164" t="s">
        <v>34</v>
      </c>
      <c r="C318" s="67"/>
      <c r="D318" s="197">
        <v>811</v>
      </c>
      <c r="E318" s="63">
        <f t="shared" si="231"/>
        <v>3992.3749449500001</v>
      </c>
      <c r="F318" s="63"/>
      <c r="G318" s="61">
        <f t="shared" si="232"/>
        <v>443.15361888945</v>
      </c>
      <c r="H318" s="60">
        <f t="shared" si="233"/>
        <v>0</v>
      </c>
      <c r="I318" s="61">
        <f t="shared" si="234"/>
        <v>360.87077127403052</v>
      </c>
      <c r="J318" s="60">
        <f t="shared" si="235"/>
        <v>19.612541917066878</v>
      </c>
      <c r="K318" s="62" t="s">
        <v>61</v>
      </c>
      <c r="L318" s="63">
        <f t="shared" si="236"/>
        <v>3168.7380128694526</v>
      </c>
      <c r="M318" s="51"/>
      <c r="N318" s="150">
        <v>2997.7479785155497</v>
      </c>
      <c r="O318" s="147"/>
      <c r="P318" s="128">
        <f t="shared" si="237"/>
        <v>170.99003435390296</v>
      </c>
    </row>
    <row r="319" spans="1:16" ht="12.5" x14ac:dyDescent="0.25">
      <c r="A319" s="168">
        <v>10</v>
      </c>
      <c r="B319" s="169" t="s">
        <v>43</v>
      </c>
      <c r="C319" s="117"/>
      <c r="D319" s="197">
        <v>826</v>
      </c>
      <c r="E319" s="59">
        <f t="shared" ref="E319" si="238">D319*$E$2</f>
        <v>4066.2166517000001</v>
      </c>
      <c r="F319" s="59"/>
      <c r="G319" s="153">
        <f t="shared" ref="G319" si="239">E319*$G$10</f>
        <v>451.35004833869999</v>
      </c>
      <c r="H319" s="114">
        <f t="shared" ref="H319" si="240">IF(E319&lt;$L$2,$L$2-E319,0)</f>
        <v>0</v>
      </c>
      <c r="I319" s="153">
        <f t="shared" ref="I319" si="241">(E319*98.25%)*$I$10</f>
        <v>367.545323147163</v>
      </c>
      <c r="J319" s="114">
        <f t="shared" ref="J319" si="242">(E319*98.25%)*$J$10</f>
        <v>19.975289301476252</v>
      </c>
      <c r="K319" s="154" t="s">
        <v>61</v>
      </c>
      <c r="L319" s="59">
        <f t="shared" ref="L319" si="243">E319-G319+H319-I319-J319</f>
        <v>3227.3459909126609</v>
      </c>
      <c r="M319" s="51"/>
      <c r="N319" s="173">
        <v>3053.5373329544245</v>
      </c>
      <c r="O319" s="147"/>
      <c r="P319" s="170">
        <f t="shared" si="237"/>
        <v>173.80865795823638</v>
      </c>
    </row>
    <row r="320" spans="1:16" ht="12.5" x14ac:dyDescent="0.25">
      <c r="A320" s="329" t="s">
        <v>133</v>
      </c>
      <c r="B320" s="329"/>
      <c r="C320" s="329"/>
      <c r="D320" s="329"/>
      <c r="E320" s="329"/>
      <c r="F320" s="329"/>
      <c r="G320" s="329"/>
      <c r="H320" s="329"/>
      <c r="I320" s="329"/>
      <c r="J320" s="329"/>
      <c r="K320" s="329"/>
      <c r="L320" s="329"/>
      <c r="M320" s="180"/>
      <c r="P320" s="172" t="s">
        <v>43</v>
      </c>
    </row>
    <row r="321" spans="1:16" ht="12.5" x14ac:dyDescent="0.25">
      <c r="A321" s="277" t="s">
        <v>26</v>
      </c>
      <c r="B321" s="53" t="s">
        <v>44</v>
      </c>
      <c r="C321" s="67"/>
      <c r="D321" s="67" t="s">
        <v>1</v>
      </c>
      <c r="E321" s="67" t="s">
        <v>3</v>
      </c>
      <c r="F321" s="67"/>
      <c r="G321" s="136" t="s">
        <v>5</v>
      </c>
      <c r="H321" s="67" t="s">
        <v>7</v>
      </c>
      <c r="I321" s="136" t="s">
        <v>6</v>
      </c>
      <c r="J321" s="67" t="s">
        <v>13</v>
      </c>
      <c r="K321" s="68" t="s">
        <v>14</v>
      </c>
      <c r="L321" s="67" t="s">
        <v>8</v>
      </c>
      <c r="M321" s="133"/>
      <c r="N321" s="123" t="s">
        <v>43</v>
      </c>
      <c r="P321" s="172" t="s">
        <v>43</v>
      </c>
    </row>
    <row r="322" spans="1:16" ht="20" x14ac:dyDescent="0.25">
      <c r="A322" s="277"/>
      <c r="B322" s="53" t="s">
        <v>45</v>
      </c>
      <c r="C322" s="67"/>
      <c r="D322" s="67" t="s">
        <v>2</v>
      </c>
      <c r="E322" s="67" t="s">
        <v>4</v>
      </c>
      <c r="F322" s="67"/>
      <c r="G322" s="70">
        <f>'Cat C '!$F$6</f>
        <v>0.111</v>
      </c>
      <c r="H322" s="67" t="s">
        <v>11</v>
      </c>
      <c r="I322" s="55">
        <f>'Cat C '!$H$6</f>
        <v>9.1999999999999998E-2</v>
      </c>
      <c r="J322" s="56">
        <f>'Cat C '!$I$6</f>
        <v>5.0000000000000001E-3</v>
      </c>
      <c r="K322" s="68" t="s">
        <v>12</v>
      </c>
      <c r="L322" s="67" t="s">
        <v>9</v>
      </c>
      <c r="M322" s="133"/>
      <c r="N322" s="174" t="s">
        <v>158</v>
      </c>
      <c r="P322" s="171" t="s">
        <v>157</v>
      </c>
    </row>
    <row r="323" spans="1:16" ht="12.5" x14ac:dyDescent="0.25">
      <c r="A323" s="67">
        <v>1</v>
      </c>
      <c r="B323" s="164" t="s">
        <v>59</v>
      </c>
      <c r="C323" s="66"/>
      <c r="D323" s="197">
        <v>395</v>
      </c>
      <c r="E323" s="63">
        <f t="shared" ref="E323" si="244">D323*$E$2</f>
        <v>1944.4982777500002</v>
      </c>
      <c r="F323" s="63"/>
      <c r="G323" s="61">
        <f t="shared" ref="G323" si="245">E323*$G$10</f>
        <v>215.83930883025002</v>
      </c>
      <c r="H323" s="60">
        <f t="shared" ref="H323" si="246">IF(E323&lt;$L$2,$L$2-E323,0)</f>
        <v>0</v>
      </c>
      <c r="I323" s="61">
        <f t="shared" ref="I323" si="247">(E323*98.25%)*$I$10</f>
        <v>175.76319932582251</v>
      </c>
      <c r="J323" s="60">
        <f t="shared" ref="J323" si="248">(E323*98.25%)*$J$10</f>
        <v>9.5523477894468769</v>
      </c>
      <c r="K323" s="62" t="s">
        <v>61</v>
      </c>
      <c r="L323" s="63">
        <f t="shared" ref="L323" si="249">E323-G323+H323-I323-J323</f>
        <v>1543.3434218044806</v>
      </c>
      <c r="M323" s="51"/>
      <c r="N323" s="150">
        <v>1450.52321541075</v>
      </c>
      <c r="O323" s="147"/>
      <c r="P323" s="128">
        <f t="shared" ref="P323:P333" si="250">L323-N323</f>
        <v>92.820206393730587</v>
      </c>
    </row>
    <row r="324" spans="1:16" ht="12.5" x14ac:dyDescent="0.25">
      <c r="A324" s="67">
        <v>2</v>
      </c>
      <c r="B324" s="164" t="s">
        <v>30</v>
      </c>
      <c r="C324" s="66"/>
      <c r="D324" s="197">
        <v>415</v>
      </c>
      <c r="E324" s="63">
        <f t="shared" ref="E324:E333" si="251">D324*$E$2</f>
        <v>2042.95388675</v>
      </c>
      <c r="F324" s="63"/>
      <c r="G324" s="61">
        <f t="shared" ref="G324:G333" si="252">E324*$G$10</f>
        <v>226.76788142925</v>
      </c>
      <c r="H324" s="60">
        <f t="shared" ref="H324:H333" si="253">IF(E324&lt;$L$2,$L$2-E324,0)</f>
        <v>0</v>
      </c>
      <c r="I324" s="61">
        <f t="shared" ref="I324:I333" si="254">(E324*98.25%)*$I$10</f>
        <v>184.66260182333249</v>
      </c>
      <c r="J324" s="60">
        <f t="shared" ref="J324:J333" si="255">(E324*98.25%)*$J$10</f>
        <v>10.036010968659376</v>
      </c>
      <c r="K324" s="62" t="s">
        <v>61</v>
      </c>
      <c r="L324" s="63">
        <f t="shared" ref="L324:L333" si="256">E324-G324+H324-I324-J324</f>
        <v>1621.4873925287582</v>
      </c>
      <c r="M324" s="51"/>
      <c r="N324" s="150">
        <v>1524.9090213292498</v>
      </c>
      <c r="O324" s="147"/>
      <c r="P324" s="128">
        <f t="shared" si="250"/>
        <v>96.57837119950841</v>
      </c>
    </row>
    <row r="325" spans="1:16" ht="12.5" x14ac:dyDescent="0.25">
      <c r="A325" s="67">
        <v>3</v>
      </c>
      <c r="B325" s="164" t="s">
        <v>30</v>
      </c>
      <c r="C325" s="66"/>
      <c r="D325" s="197">
        <v>435</v>
      </c>
      <c r="E325" s="63">
        <f t="shared" si="251"/>
        <v>2141.4094957500001</v>
      </c>
      <c r="F325" s="63"/>
      <c r="G325" s="61">
        <f t="shared" si="252"/>
        <v>237.69645402825003</v>
      </c>
      <c r="H325" s="60">
        <f t="shared" si="253"/>
        <v>0</v>
      </c>
      <c r="I325" s="61">
        <f t="shared" si="254"/>
        <v>193.56200432084253</v>
      </c>
      <c r="J325" s="60">
        <f t="shared" si="255"/>
        <v>10.519674147871877</v>
      </c>
      <c r="K325" s="62" t="s">
        <v>61</v>
      </c>
      <c r="L325" s="63">
        <f t="shared" si="256"/>
        <v>1699.6313632530357</v>
      </c>
      <c r="M325" s="51"/>
      <c r="N325" s="150">
        <v>1599.2948272477499</v>
      </c>
      <c r="O325" s="147"/>
      <c r="P325" s="128">
        <f t="shared" si="250"/>
        <v>100.33653600528578</v>
      </c>
    </row>
    <row r="326" spans="1:16" ht="12.5" x14ac:dyDescent="0.25">
      <c r="A326" s="67">
        <v>4</v>
      </c>
      <c r="B326" s="164" t="s">
        <v>30</v>
      </c>
      <c r="C326" s="66"/>
      <c r="D326" s="197">
        <v>455</v>
      </c>
      <c r="E326" s="63">
        <f t="shared" si="251"/>
        <v>2239.8651047500002</v>
      </c>
      <c r="F326" s="63"/>
      <c r="G326" s="61">
        <f t="shared" si="252"/>
        <v>248.62502662725004</v>
      </c>
      <c r="H326" s="60">
        <f t="shared" si="253"/>
        <v>0</v>
      </c>
      <c r="I326" s="61">
        <f t="shared" si="254"/>
        <v>202.46140681835254</v>
      </c>
      <c r="J326" s="60">
        <f t="shared" si="255"/>
        <v>11.003337327084378</v>
      </c>
      <c r="K326" s="62" t="s">
        <v>61</v>
      </c>
      <c r="L326" s="63">
        <f t="shared" si="256"/>
        <v>1777.7753339773133</v>
      </c>
      <c r="M326" s="51"/>
      <c r="N326" s="150">
        <v>1673.6806331662501</v>
      </c>
      <c r="O326" s="147"/>
      <c r="P326" s="128">
        <f t="shared" si="250"/>
        <v>104.09470081106315</v>
      </c>
    </row>
    <row r="327" spans="1:16" ht="12.5" x14ac:dyDescent="0.25">
      <c r="A327" s="67">
        <v>5</v>
      </c>
      <c r="B327" s="164" t="s">
        <v>35</v>
      </c>
      <c r="C327" s="66"/>
      <c r="D327" s="197">
        <v>480</v>
      </c>
      <c r="E327" s="63">
        <f t="shared" si="251"/>
        <v>2362.934616</v>
      </c>
      <c r="F327" s="63"/>
      <c r="G327" s="61">
        <f t="shared" si="252"/>
        <v>262.28574237600003</v>
      </c>
      <c r="H327" s="60">
        <f t="shared" si="253"/>
        <v>0</v>
      </c>
      <c r="I327" s="61">
        <f t="shared" si="254"/>
        <v>213.58565994024002</v>
      </c>
      <c r="J327" s="60">
        <f t="shared" si="255"/>
        <v>11.607916301100001</v>
      </c>
      <c r="K327" s="62" t="s">
        <v>61</v>
      </c>
      <c r="L327" s="63">
        <f t="shared" si="256"/>
        <v>1875.4552973826599</v>
      </c>
      <c r="M327" s="51"/>
      <c r="N327" s="150">
        <v>1785.2593420439996</v>
      </c>
      <c r="O327" s="147"/>
      <c r="P327" s="128">
        <f t="shared" si="250"/>
        <v>90.195955338660269</v>
      </c>
    </row>
    <row r="328" spans="1:16" ht="12.5" x14ac:dyDescent="0.25">
      <c r="A328" s="67">
        <v>6</v>
      </c>
      <c r="B328" s="164" t="s">
        <v>34</v>
      </c>
      <c r="C328" s="66"/>
      <c r="D328" s="197">
        <v>518</v>
      </c>
      <c r="E328" s="63">
        <f t="shared" si="251"/>
        <v>2550.0002731</v>
      </c>
      <c r="F328" s="63"/>
      <c r="G328" s="61">
        <f t="shared" si="252"/>
        <v>283.05003031410001</v>
      </c>
      <c r="H328" s="60">
        <f t="shared" si="253"/>
        <v>0</v>
      </c>
      <c r="I328" s="61">
        <f t="shared" si="254"/>
        <v>230.49452468550899</v>
      </c>
      <c r="J328" s="60">
        <f t="shared" si="255"/>
        <v>12.526876341603749</v>
      </c>
      <c r="K328" s="62" t="s">
        <v>61</v>
      </c>
      <c r="L328" s="63">
        <f t="shared" si="256"/>
        <v>2023.9288417587868</v>
      </c>
      <c r="M328" s="51"/>
      <c r="N328" s="150">
        <v>1907.9959218095248</v>
      </c>
      <c r="O328" s="147"/>
      <c r="P328" s="128">
        <f t="shared" si="250"/>
        <v>115.93291994926199</v>
      </c>
    </row>
    <row r="329" spans="1:16" ht="12.5" x14ac:dyDescent="0.25">
      <c r="A329" s="67">
        <v>7</v>
      </c>
      <c r="B329" s="164" t="s">
        <v>34</v>
      </c>
      <c r="C329" s="66"/>
      <c r="D329" s="197">
        <v>550</v>
      </c>
      <c r="E329" s="63">
        <f t="shared" si="251"/>
        <v>2707.5292475000001</v>
      </c>
      <c r="F329" s="63"/>
      <c r="G329" s="61">
        <f t="shared" si="252"/>
        <v>300.53574647250002</v>
      </c>
      <c r="H329" s="60">
        <f t="shared" si="253"/>
        <v>0</v>
      </c>
      <c r="I329" s="61">
        <f t="shared" si="254"/>
        <v>244.73356868152501</v>
      </c>
      <c r="J329" s="60">
        <f t="shared" si="255"/>
        <v>13.300737428343751</v>
      </c>
      <c r="K329" s="62" t="s">
        <v>61</v>
      </c>
      <c r="L329" s="63">
        <f t="shared" si="256"/>
        <v>2148.9591949176315</v>
      </c>
      <c r="M329" s="51"/>
      <c r="N329" s="150">
        <v>2027.013211279125</v>
      </c>
      <c r="O329" s="147"/>
      <c r="P329" s="128">
        <f t="shared" si="250"/>
        <v>121.9459836385065</v>
      </c>
    </row>
    <row r="330" spans="1:16" ht="12.5" x14ac:dyDescent="0.25">
      <c r="A330" s="67">
        <v>8</v>
      </c>
      <c r="B330" s="164" t="s">
        <v>34</v>
      </c>
      <c r="C330" s="66"/>
      <c r="D330" s="197">
        <v>580</v>
      </c>
      <c r="E330" s="63">
        <f t="shared" si="251"/>
        <v>2855.212661</v>
      </c>
      <c r="F330" s="63"/>
      <c r="G330" s="61">
        <f t="shared" si="252"/>
        <v>316.928605371</v>
      </c>
      <c r="H330" s="60">
        <f t="shared" si="253"/>
        <v>0</v>
      </c>
      <c r="I330" s="61">
        <f t="shared" si="254"/>
        <v>258.08267242778999</v>
      </c>
      <c r="J330" s="60">
        <f t="shared" si="255"/>
        <v>14.026232197162502</v>
      </c>
      <c r="K330" s="62" t="s">
        <v>61</v>
      </c>
      <c r="L330" s="63">
        <f t="shared" si="256"/>
        <v>2266.1751510040476</v>
      </c>
      <c r="M330" s="51"/>
      <c r="N330" s="150">
        <v>2138.5919201568749</v>
      </c>
      <c r="O330" s="147"/>
      <c r="P330" s="128">
        <f t="shared" si="250"/>
        <v>127.58323084717267</v>
      </c>
    </row>
    <row r="331" spans="1:16" ht="12.5" x14ac:dyDescent="0.25">
      <c r="A331" s="67">
        <v>9</v>
      </c>
      <c r="B331" s="164" t="s">
        <v>34</v>
      </c>
      <c r="C331" s="66"/>
      <c r="D331" s="197">
        <v>610</v>
      </c>
      <c r="E331" s="63">
        <f t="shared" si="251"/>
        <v>3002.8960745000004</v>
      </c>
      <c r="F331" s="63"/>
      <c r="G331" s="61">
        <f t="shared" si="252"/>
        <v>333.32146426950004</v>
      </c>
      <c r="H331" s="60">
        <f t="shared" si="253"/>
        <v>0</v>
      </c>
      <c r="I331" s="61">
        <f t="shared" si="254"/>
        <v>271.43177617405502</v>
      </c>
      <c r="J331" s="60">
        <f t="shared" si="255"/>
        <v>14.751726965981252</v>
      </c>
      <c r="K331" s="62" t="s">
        <v>61</v>
      </c>
      <c r="L331" s="63">
        <f t="shared" si="256"/>
        <v>2383.3911070904642</v>
      </c>
      <c r="M331" s="51"/>
      <c r="N331" s="150">
        <v>2250.1706290346247</v>
      </c>
      <c r="O331" s="147"/>
      <c r="P331" s="128">
        <f t="shared" si="250"/>
        <v>133.22047805583952</v>
      </c>
    </row>
    <row r="332" spans="1:16" ht="12.5" x14ac:dyDescent="0.25">
      <c r="A332" s="67">
        <v>10</v>
      </c>
      <c r="B332" s="164" t="s">
        <v>33</v>
      </c>
      <c r="C332" s="66"/>
      <c r="D332" s="197">
        <v>645</v>
      </c>
      <c r="E332" s="63">
        <f t="shared" si="251"/>
        <v>3175.19339025</v>
      </c>
      <c r="F332" s="63"/>
      <c r="G332" s="61">
        <f t="shared" si="252"/>
        <v>352.44646631774998</v>
      </c>
      <c r="H332" s="60">
        <f t="shared" si="253"/>
        <v>0</v>
      </c>
      <c r="I332" s="61">
        <f t="shared" si="254"/>
        <v>287.00573054469749</v>
      </c>
      <c r="J332" s="60">
        <f t="shared" si="255"/>
        <v>15.598137529603125</v>
      </c>
      <c r="K332" s="62" t="s">
        <v>61</v>
      </c>
      <c r="L332" s="63">
        <f t="shared" si="256"/>
        <v>2520.1430558579491</v>
      </c>
      <c r="M332" s="51"/>
      <c r="N332" s="150">
        <v>2380.3457893919999</v>
      </c>
      <c r="O332" s="147"/>
      <c r="P332" s="128">
        <f t="shared" si="250"/>
        <v>139.79726646594918</v>
      </c>
    </row>
    <row r="333" spans="1:16" ht="12.5" x14ac:dyDescent="0.25">
      <c r="A333" s="67">
        <v>11</v>
      </c>
      <c r="B333" s="167" t="s">
        <v>60</v>
      </c>
      <c r="C333" s="67"/>
      <c r="D333" s="197">
        <v>678</v>
      </c>
      <c r="E333" s="63">
        <f t="shared" si="251"/>
        <v>3337.6451451000003</v>
      </c>
      <c r="F333" s="63"/>
      <c r="G333" s="61">
        <f t="shared" si="252"/>
        <v>370.47861110610006</v>
      </c>
      <c r="H333" s="60">
        <f t="shared" si="253"/>
        <v>0</v>
      </c>
      <c r="I333" s="61">
        <f t="shared" si="254"/>
        <v>301.68974466558905</v>
      </c>
      <c r="J333" s="60">
        <f t="shared" si="255"/>
        <v>16.396181775303752</v>
      </c>
      <c r="K333" s="62" t="s">
        <v>61</v>
      </c>
      <c r="L333" s="63">
        <f t="shared" si="256"/>
        <v>2649.0806075530072</v>
      </c>
      <c r="M333" s="51"/>
      <c r="N333" s="173">
        <v>2503.0823691575247</v>
      </c>
      <c r="O333" s="147"/>
      <c r="P333" s="170">
        <f t="shared" si="250"/>
        <v>145.99823839548253</v>
      </c>
    </row>
    <row r="334" spans="1:16" ht="12.5" x14ac:dyDescent="0.25">
      <c r="A334" s="329" t="s">
        <v>134</v>
      </c>
      <c r="B334" s="329"/>
      <c r="C334" s="329"/>
      <c r="D334" s="329"/>
      <c r="E334" s="329"/>
      <c r="F334" s="329"/>
      <c r="G334" s="329"/>
      <c r="H334" s="329"/>
      <c r="I334" s="329"/>
      <c r="J334" s="329"/>
      <c r="K334" s="329"/>
      <c r="L334" s="329"/>
      <c r="M334" s="180"/>
      <c r="P334" s="172" t="s">
        <v>43</v>
      </c>
    </row>
    <row r="335" spans="1:16" ht="12.5" x14ac:dyDescent="0.25">
      <c r="A335" s="277" t="s">
        <v>26</v>
      </c>
      <c r="B335" s="53" t="s">
        <v>44</v>
      </c>
      <c r="C335" s="67"/>
      <c r="D335" s="67" t="s">
        <v>1</v>
      </c>
      <c r="E335" s="67" t="s">
        <v>3</v>
      </c>
      <c r="F335" s="67"/>
      <c r="G335" s="136" t="s">
        <v>5</v>
      </c>
      <c r="H335" s="67" t="s">
        <v>7</v>
      </c>
      <c r="I335" s="136" t="s">
        <v>6</v>
      </c>
      <c r="J335" s="67" t="s">
        <v>13</v>
      </c>
      <c r="K335" s="68" t="s">
        <v>14</v>
      </c>
      <c r="L335" s="67" t="s">
        <v>8</v>
      </c>
      <c r="M335" s="133"/>
      <c r="N335" s="123" t="s">
        <v>43</v>
      </c>
      <c r="P335" s="172" t="s">
        <v>43</v>
      </c>
    </row>
    <row r="336" spans="1:16" ht="20" x14ac:dyDescent="0.25">
      <c r="A336" s="277"/>
      <c r="B336" s="53" t="s">
        <v>45</v>
      </c>
      <c r="C336" s="67"/>
      <c r="D336" s="67" t="s">
        <v>2</v>
      </c>
      <c r="E336" s="67" t="s">
        <v>4</v>
      </c>
      <c r="F336" s="67"/>
      <c r="G336" s="70">
        <f>'Cat C '!$F$6</f>
        <v>0.111</v>
      </c>
      <c r="H336" s="67" t="s">
        <v>11</v>
      </c>
      <c r="I336" s="55">
        <f>'Cat C '!$H$6</f>
        <v>9.1999999999999998E-2</v>
      </c>
      <c r="J336" s="56">
        <f>'Cat C '!$I$6</f>
        <v>5.0000000000000001E-3</v>
      </c>
      <c r="K336" s="68" t="s">
        <v>12</v>
      </c>
      <c r="L336" s="67" t="s">
        <v>9</v>
      </c>
      <c r="M336" s="133"/>
      <c r="N336" s="174" t="s">
        <v>158</v>
      </c>
      <c r="P336" s="171" t="s">
        <v>157</v>
      </c>
    </row>
    <row r="337" spans="1:16" ht="12.5" x14ac:dyDescent="0.25">
      <c r="A337" s="67">
        <v>1</v>
      </c>
      <c r="B337" s="164" t="s">
        <v>30</v>
      </c>
      <c r="C337" s="67"/>
      <c r="D337" s="197">
        <v>505</v>
      </c>
      <c r="E337" s="63">
        <f t="shared" ref="E337:E345" si="257">D337*$E$2</f>
        <v>2486.0041272500002</v>
      </c>
      <c r="F337" s="63"/>
      <c r="G337" s="61">
        <f t="shared" ref="G337" si="258">E337*$G$10</f>
        <v>275.94645812475005</v>
      </c>
      <c r="H337" s="60">
        <f t="shared" ref="H337" si="259">IF(E337&lt;$L$2,$L$2-E337,0)</f>
        <v>0</v>
      </c>
      <c r="I337" s="61">
        <f t="shared" ref="I337" si="260">(E337*98.25%)*$I$10</f>
        <v>224.70991306212755</v>
      </c>
      <c r="J337" s="60">
        <f t="shared" ref="J337" si="261">(E337*98.25%)*$J$10</f>
        <v>12.212495275115629</v>
      </c>
      <c r="K337" s="62" t="s">
        <v>61</v>
      </c>
      <c r="L337" s="63">
        <f t="shared" ref="L337" si="262">E337-G337+H337-I337-J337</f>
        <v>1973.1352607880069</v>
      </c>
      <c r="M337" s="51"/>
      <c r="N337" s="150">
        <v>1859.6451479624998</v>
      </c>
      <c r="O337" s="147"/>
      <c r="P337" s="128">
        <f t="shared" ref="P337:P346" si="263">L337-N337</f>
        <v>113.49011282550714</v>
      </c>
    </row>
    <row r="338" spans="1:16" ht="12.5" x14ac:dyDescent="0.25">
      <c r="A338" s="67">
        <v>2</v>
      </c>
      <c r="B338" s="164" t="s">
        <v>30</v>
      </c>
      <c r="C338" s="67"/>
      <c r="D338" s="197">
        <v>540</v>
      </c>
      <c r="E338" s="63">
        <f t="shared" si="257"/>
        <v>2658.3014430000003</v>
      </c>
      <c r="F338" s="63"/>
      <c r="G338" s="61">
        <f t="shared" ref="G338:G345" si="264">E338*$G$10</f>
        <v>295.07146017300005</v>
      </c>
      <c r="H338" s="60">
        <f t="shared" ref="H338:H345" si="265">IF(E338&lt;$L$2,$L$2-E338,0)</f>
        <v>0</v>
      </c>
      <c r="I338" s="61">
        <f t="shared" ref="I338:I345" si="266">(E338*98.25%)*$I$10</f>
        <v>240.28386743277005</v>
      </c>
      <c r="J338" s="60">
        <f t="shared" ref="J338:J345" si="267">(E338*98.25%)*$J$10</f>
        <v>13.058905838737504</v>
      </c>
      <c r="K338" s="62" t="s">
        <v>61</v>
      </c>
      <c r="L338" s="63">
        <f t="shared" ref="L338:L345" si="268">E338-G338+H338-I338-J338</f>
        <v>2109.8872095554925</v>
      </c>
      <c r="M338" s="51"/>
      <c r="N338" s="150">
        <v>1989.8203083198748</v>
      </c>
      <c r="O338" s="147"/>
      <c r="P338" s="128">
        <f t="shared" si="263"/>
        <v>120.06690123561771</v>
      </c>
    </row>
    <row r="339" spans="1:16" ht="12.5" x14ac:dyDescent="0.25">
      <c r="A339" s="67">
        <v>3</v>
      </c>
      <c r="B339" s="164" t="s">
        <v>30</v>
      </c>
      <c r="C339" s="67"/>
      <c r="D339" s="197">
        <v>580</v>
      </c>
      <c r="E339" s="63">
        <f t="shared" si="257"/>
        <v>2855.212661</v>
      </c>
      <c r="F339" s="63"/>
      <c r="G339" s="61">
        <f t="shared" si="264"/>
        <v>316.928605371</v>
      </c>
      <c r="H339" s="60">
        <f t="shared" si="265"/>
        <v>0</v>
      </c>
      <c r="I339" s="61">
        <f t="shared" si="266"/>
        <v>258.08267242778999</v>
      </c>
      <c r="J339" s="60">
        <f t="shared" si="267"/>
        <v>14.026232197162502</v>
      </c>
      <c r="K339" s="62" t="s">
        <v>61</v>
      </c>
      <c r="L339" s="63">
        <f t="shared" si="268"/>
        <v>2266.1751510040476</v>
      </c>
      <c r="M339" s="51"/>
      <c r="N339" s="150">
        <v>2138.5919201568749</v>
      </c>
      <c r="O339" s="147"/>
      <c r="P339" s="128">
        <f t="shared" si="263"/>
        <v>127.58323084717267</v>
      </c>
    </row>
    <row r="340" spans="1:16" ht="12.5" x14ac:dyDescent="0.25">
      <c r="A340" s="67">
        <v>4</v>
      </c>
      <c r="B340" s="164" t="s">
        <v>30</v>
      </c>
      <c r="C340" s="67"/>
      <c r="D340" s="197">
        <v>610</v>
      </c>
      <c r="E340" s="63">
        <f t="shared" si="257"/>
        <v>3002.8960745000004</v>
      </c>
      <c r="F340" s="63"/>
      <c r="G340" s="61">
        <f t="shared" si="264"/>
        <v>333.32146426950004</v>
      </c>
      <c r="H340" s="60">
        <f t="shared" si="265"/>
        <v>0</v>
      </c>
      <c r="I340" s="61">
        <f t="shared" si="266"/>
        <v>271.43177617405502</v>
      </c>
      <c r="J340" s="60">
        <f t="shared" si="267"/>
        <v>14.751726965981252</v>
      </c>
      <c r="K340" s="62" t="s">
        <v>61</v>
      </c>
      <c r="L340" s="63">
        <f t="shared" si="268"/>
        <v>2383.3911070904642</v>
      </c>
      <c r="M340" s="51"/>
      <c r="N340" s="150">
        <v>2250.1706290346247</v>
      </c>
      <c r="O340" s="147"/>
      <c r="P340" s="128">
        <f t="shared" si="263"/>
        <v>133.22047805583952</v>
      </c>
    </row>
    <row r="341" spans="1:16" ht="12.5" x14ac:dyDescent="0.25">
      <c r="A341" s="67">
        <v>5</v>
      </c>
      <c r="B341" s="164" t="s">
        <v>30</v>
      </c>
      <c r="C341" s="67"/>
      <c r="D341" s="197">
        <v>655</v>
      </c>
      <c r="E341" s="63">
        <f t="shared" si="257"/>
        <v>3224.4211947500003</v>
      </c>
      <c r="F341" s="63"/>
      <c r="G341" s="61">
        <f t="shared" si="264"/>
        <v>357.91075261725001</v>
      </c>
      <c r="H341" s="60">
        <f t="shared" si="265"/>
        <v>0</v>
      </c>
      <c r="I341" s="61">
        <f t="shared" si="266"/>
        <v>291.45543179345253</v>
      </c>
      <c r="J341" s="60">
        <f t="shared" si="267"/>
        <v>15.839969119209377</v>
      </c>
      <c r="K341" s="62" t="s">
        <v>61</v>
      </c>
      <c r="L341" s="63">
        <f t="shared" si="268"/>
        <v>2559.2150412200881</v>
      </c>
      <c r="M341" s="51"/>
      <c r="N341" s="150">
        <v>2417.5386923512501</v>
      </c>
      <c r="O341" s="147"/>
      <c r="P341" s="128">
        <f t="shared" si="263"/>
        <v>141.67634886883798</v>
      </c>
    </row>
    <row r="342" spans="1:16" ht="12.5" x14ac:dyDescent="0.25">
      <c r="A342" s="67">
        <v>6</v>
      </c>
      <c r="B342" s="164" t="s">
        <v>35</v>
      </c>
      <c r="C342" s="67"/>
      <c r="D342" s="197">
        <v>695</v>
      </c>
      <c r="E342" s="63">
        <f t="shared" si="257"/>
        <v>3421.33241275</v>
      </c>
      <c r="F342" s="63"/>
      <c r="G342" s="61">
        <f t="shared" si="264"/>
        <v>379.76789781525002</v>
      </c>
      <c r="H342" s="60">
        <f t="shared" si="265"/>
        <v>0</v>
      </c>
      <c r="I342" s="61">
        <f t="shared" si="266"/>
        <v>309.2542367884725</v>
      </c>
      <c r="J342" s="60">
        <f t="shared" si="267"/>
        <v>16.807295477634376</v>
      </c>
      <c r="K342" s="62" t="s">
        <v>61</v>
      </c>
      <c r="L342" s="63">
        <f t="shared" si="268"/>
        <v>2715.5029826686432</v>
      </c>
      <c r="M342" s="51"/>
      <c r="N342" s="150">
        <v>2566.3103041882496</v>
      </c>
      <c r="O342" s="147"/>
      <c r="P342" s="128">
        <f t="shared" si="263"/>
        <v>149.19267848039362</v>
      </c>
    </row>
    <row r="343" spans="1:16" ht="12.5" x14ac:dyDescent="0.25">
      <c r="A343" s="67">
        <v>7</v>
      </c>
      <c r="B343" s="164" t="s">
        <v>35</v>
      </c>
      <c r="C343" s="67"/>
      <c r="D343" s="197">
        <v>735</v>
      </c>
      <c r="E343" s="63">
        <f t="shared" si="257"/>
        <v>3618.2436307500002</v>
      </c>
      <c r="F343" s="63"/>
      <c r="G343" s="61">
        <f t="shared" si="264"/>
        <v>401.62504301325004</v>
      </c>
      <c r="H343" s="60">
        <f t="shared" si="265"/>
        <v>0</v>
      </c>
      <c r="I343" s="61">
        <f t="shared" si="266"/>
        <v>327.05304178349252</v>
      </c>
      <c r="J343" s="60">
        <f t="shared" si="267"/>
        <v>17.774621836059378</v>
      </c>
      <c r="K343" s="62" t="s">
        <v>61</v>
      </c>
      <c r="L343" s="63">
        <f t="shared" si="268"/>
        <v>2871.7909241171983</v>
      </c>
      <c r="M343" s="51"/>
      <c r="N343" s="150">
        <v>2715.0819160252499</v>
      </c>
      <c r="O343" s="147"/>
      <c r="P343" s="128">
        <f t="shared" si="263"/>
        <v>156.70900809194836</v>
      </c>
    </row>
    <row r="344" spans="1:16" ht="12.5" x14ac:dyDescent="0.25">
      <c r="A344" s="67">
        <v>8</v>
      </c>
      <c r="B344" s="164" t="s">
        <v>34</v>
      </c>
      <c r="C344" s="67"/>
      <c r="D344" s="197">
        <v>773</v>
      </c>
      <c r="E344" s="63">
        <f t="shared" si="257"/>
        <v>3805.3092878500001</v>
      </c>
      <c r="F344" s="63"/>
      <c r="G344" s="61">
        <f t="shared" si="264"/>
        <v>422.38933095135002</v>
      </c>
      <c r="H344" s="60">
        <f t="shared" si="265"/>
        <v>0</v>
      </c>
      <c r="I344" s="61">
        <f t="shared" si="266"/>
        <v>343.96190652876152</v>
      </c>
      <c r="J344" s="60">
        <f t="shared" si="267"/>
        <v>18.693581876563126</v>
      </c>
      <c r="K344" s="62" t="s">
        <v>61</v>
      </c>
      <c r="L344" s="63">
        <f t="shared" si="268"/>
        <v>3020.2644684933252</v>
      </c>
      <c r="M344" s="51"/>
      <c r="N344" s="150">
        <v>2856.4149472704003</v>
      </c>
      <c r="O344" s="147"/>
      <c r="P344" s="128">
        <f t="shared" si="263"/>
        <v>163.84952122292498</v>
      </c>
    </row>
    <row r="345" spans="1:16" ht="12.5" x14ac:dyDescent="0.25">
      <c r="A345" s="67">
        <v>9</v>
      </c>
      <c r="B345" s="164" t="s">
        <v>34</v>
      </c>
      <c r="C345" s="67"/>
      <c r="D345" s="197">
        <v>811</v>
      </c>
      <c r="E345" s="63">
        <f t="shared" si="257"/>
        <v>3992.3749449500001</v>
      </c>
      <c r="F345" s="63"/>
      <c r="G345" s="61">
        <f t="shared" si="264"/>
        <v>443.15361888945</v>
      </c>
      <c r="H345" s="60">
        <f t="shared" si="265"/>
        <v>0</v>
      </c>
      <c r="I345" s="61">
        <f t="shared" si="266"/>
        <v>360.87077127403052</v>
      </c>
      <c r="J345" s="60">
        <f t="shared" si="267"/>
        <v>19.612541917066878</v>
      </c>
      <c r="K345" s="62" t="s">
        <v>61</v>
      </c>
      <c r="L345" s="63">
        <f t="shared" si="268"/>
        <v>3168.7380128694526</v>
      </c>
      <c r="M345" s="51"/>
      <c r="N345" s="150">
        <v>2997.7479785155497</v>
      </c>
      <c r="O345" s="147"/>
      <c r="P345" s="128">
        <f t="shared" si="263"/>
        <v>170.99003435390296</v>
      </c>
    </row>
    <row r="346" spans="1:16" ht="12.5" x14ac:dyDescent="0.25">
      <c r="A346" s="168">
        <v>10</v>
      </c>
      <c r="B346" s="169" t="s">
        <v>60</v>
      </c>
      <c r="C346" s="117"/>
      <c r="D346" s="197">
        <v>826</v>
      </c>
      <c r="E346" s="59">
        <f t="shared" ref="E346" si="269">D346*$E$2</f>
        <v>4066.2166517000001</v>
      </c>
      <c r="F346" s="59"/>
      <c r="G346" s="153">
        <f t="shared" ref="G346" si="270">E346*$G$10</f>
        <v>451.35004833869999</v>
      </c>
      <c r="H346" s="114">
        <f t="shared" ref="H346" si="271">IF(E346&lt;$L$2,$L$2-E346,0)</f>
        <v>0</v>
      </c>
      <c r="I346" s="153">
        <f t="shared" ref="I346" si="272">(E346*98.25%)*$I$10</f>
        <v>367.545323147163</v>
      </c>
      <c r="J346" s="114">
        <f t="shared" ref="J346" si="273">(E346*98.25%)*$J$10</f>
        <v>19.975289301476252</v>
      </c>
      <c r="K346" s="154" t="s">
        <v>61</v>
      </c>
      <c r="L346" s="59">
        <f t="shared" ref="L346" si="274">E346-G346+H346-I346-J346</f>
        <v>3227.3459909126609</v>
      </c>
      <c r="M346" s="51"/>
      <c r="N346" s="173">
        <v>3053.5373329544245</v>
      </c>
      <c r="O346" s="147"/>
      <c r="P346" s="170">
        <f t="shared" si="263"/>
        <v>173.80865795823638</v>
      </c>
    </row>
    <row r="347" spans="1:16" ht="12.5" x14ac:dyDescent="0.25">
      <c r="A347" s="326" t="s">
        <v>97</v>
      </c>
      <c r="B347" s="326"/>
      <c r="C347" s="326"/>
      <c r="D347" s="326"/>
      <c r="E347" s="326"/>
      <c r="F347" s="326"/>
      <c r="G347" s="326"/>
      <c r="H347" s="326"/>
      <c r="I347" s="326"/>
      <c r="J347" s="326"/>
      <c r="K347" s="326"/>
      <c r="L347" s="326"/>
      <c r="M347" s="189"/>
      <c r="P347" s="172" t="s">
        <v>43</v>
      </c>
    </row>
    <row r="348" spans="1:16" ht="12.5" x14ac:dyDescent="0.25">
      <c r="A348" s="222" t="s">
        <v>26</v>
      </c>
      <c r="B348" s="53" t="s">
        <v>44</v>
      </c>
      <c r="C348" s="67"/>
      <c r="D348" s="120" t="s">
        <v>1</v>
      </c>
      <c r="E348" s="120" t="s">
        <v>3</v>
      </c>
      <c r="F348" s="120"/>
      <c r="G348" s="143" t="s">
        <v>5</v>
      </c>
      <c r="H348" s="120" t="s">
        <v>7</v>
      </c>
      <c r="I348" s="143" t="s">
        <v>6</v>
      </c>
      <c r="J348" s="120" t="s">
        <v>13</v>
      </c>
      <c r="K348" s="64" t="s">
        <v>14</v>
      </c>
      <c r="L348" s="120" t="s">
        <v>8</v>
      </c>
      <c r="M348" s="43"/>
      <c r="N348" s="123" t="s">
        <v>43</v>
      </c>
      <c r="P348" s="172" t="s">
        <v>43</v>
      </c>
    </row>
    <row r="349" spans="1:16" ht="20" x14ac:dyDescent="0.25">
      <c r="A349" s="222"/>
      <c r="B349" s="53" t="s">
        <v>45</v>
      </c>
      <c r="C349" s="67"/>
      <c r="D349" s="67" t="s">
        <v>2</v>
      </c>
      <c r="E349" s="67" t="s">
        <v>4</v>
      </c>
      <c r="F349" s="67"/>
      <c r="G349" s="70">
        <f>'Cat C '!$F$6</f>
        <v>0.111</v>
      </c>
      <c r="H349" s="67" t="s">
        <v>11</v>
      </c>
      <c r="I349" s="55">
        <f>'Cat C '!$H$6</f>
        <v>9.1999999999999998E-2</v>
      </c>
      <c r="J349" s="56">
        <f>'Cat C '!$I$6</f>
        <v>5.0000000000000001E-3</v>
      </c>
      <c r="K349" s="68" t="s">
        <v>12</v>
      </c>
      <c r="L349" s="67" t="s">
        <v>9</v>
      </c>
      <c r="M349" s="133"/>
      <c r="N349" s="174" t="s">
        <v>158</v>
      </c>
      <c r="P349" s="171" t="s">
        <v>157</v>
      </c>
    </row>
    <row r="350" spans="1:16" ht="12.5" x14ac:dyDescent="0.25">
      <c r="A350" s="120">
        <v>1</v>
      </c>
      <c r="B350" s="164" t="s">
        <v>37</v>
      </c>
      <c r="C350" s="120"/>
      <c r="D350" s="197">
        <v>395</v>
      </c>
      <c r="E350" s="63">
        <f t="shared" ref="E350:E360" si="275">D350*$E$2</f>
        <v>1944.4982777500002</v>
      </c>
      <c r="F350" s="63"/>
      <c r="G350" s="61">
        <f t="shared" ref="G350:G360" si="276">E350*$G$10</f>
        <v>215.83930883025002</v>
      </c>
      <c r="H350" s="60">
        <f t="shared" ref="H350:H360" si="277">IF(E350&lt;$L$2,$L$2-E350,0)</f>
        <v>0</v>
      </c>
      <c r="I350" s="61">
        <f t="shared" ref="I350:I360" si="278">(E350*98.25%)*$I$10</f>
        <v>175.76319932582251</v>
      </c>
      <c r="J350" s="60">
        <f t="shared" ref="J350:J360" si="279">(E350*98.25%)*$J$10</f>
        <v>9.5523477894468769</v>
      </c>
      <c r="K350" s="62" t="s">
        <v>61</v>
      </c>
      <c r="L350" s="63">
        <f t="shared" ref="L350:L360" si="280">E350-G350+H350-I350-J350</f>
        <v>1543.3434218044806</v>
      </c>
      <c r="M350" s="51"/>
      <c r="N350" s="150">
        <v>1450.52321541075</v>
      </c>
      <c r="O350" s="147"/>
      <c r="P350" s="128">
        <f t="shared" ref="P350:P360" si="281">L350-N350</f>
        <v>92.820206393730587</v>
      </c>
    </row>
    <row r="351" spans="1:16" ht="12.5" x14ac:dyDescent="0.25">
      <c r="A351" s="120">
        <v>2</v>
      </c>
      <c r="B351" s="164" t="s">
        <v>30</v>
      </c>
      <c r="C351" s="67"/>
      <c r="D351" s="197">
        <v>415</v>
      </c>
      <c r="E351" s="63">
        <f t="shared" si="275"/>
        <v>2042.95388675</v>
      </c>
      <c r="F351" s="63"/>
      <c r="G351" s="61">
        <f t="shared" si="276"/>
        <v>226.76788142925</v>
      </c>
      <c r="H351" s="60">
        <f t="shared" si="277"/>
        <v>0</v>
      </c>
      <c r="I351" s="61">
        <f t="shared" si="278"/>
        <v>184.66260182333249</v>
      </c>
      <c r="J351" s="60">
        <f t="shared" si="279"/>
        <v>10.036010968659376</v>
      </c>
      <c r="K351" s="62" t="s">
        <v>61</v>
      </c>
      <c r="L351" s="63">
        <f t="shared" si="280"/>
        <v>1621.4873925287582</v>
      </c>
      <c r="M351" s="51"/>
      <c r="N351" s="150">
        <v>1524.9090213292498</v>
      </c>
      <c r="O351" s="147"/>
      <c r="P351" s="128">
        <f t="shared" si="281"/>
        <v>96.57837119950841</v>
      </c>
    </row>
    <row r="352" spans="1:16" ht="12.5" x14ac:dyDescent="0.25">
      <c r="A352" s="120">
        <v>3</v>
      </c>
      <c r="B352" s="164" t="s">
        <v>30</v>
      </c>
      <c r="C352" s="67"/>
      <c r="D352" s="197">
        <v>435</v>
      </c>
      <c r="E352" s="63">
        <f t="shared" si="275"/>
        <v>2141.4094957500001</v>
      </c>
      <c r="F352" s="63"/>
      <c r="G352" s="61">
        <f t="shared" si="276"/>
        <v>237.69645402825003</v>
      </c>
      <c r="H352" s="60">
        <f t="shared" si="277"/>
        <v>0</v>
      </c>
      <c r="I352" s="61">
        <f t="shared" si="278"/>
        <v>193.56200432084253</v>
      </c>
      <c r="J352" s="60">
        <f t="shared" si="279"/>
        <v>10.519674147871877</v>
      </c>
      <c r="K352" s="62" t="s">
        <v>61</v>
      </c>
      <c r="L352" s="63">
        <f t="shared" si="280"/>
        <v>1699.6313632530357</v>
      </c>
      <c r="M352" s="51"/>
      <c r="N352" s="150">
        <v>1599.2948272477499</v>
      </c>
      <c r="O352" s="147"/>
      <c r="P352" s="128">
        <f t="shared" si="281"/>
        <v>100.33653600528578</v>
      </c>
    </row>
    <row r="353" spans="1:16" ht="12.5" x14ac:dyDescent="0.25">
      <c r="A353" s="120">
        <v>4</v>
      </c>
      <c r="B353" s="164" t="s">
        <v>30</v>
      </c>
      <c r="C353" s="67"/>
      <c r="D353" s="197">
        <v>455</v>
      </c>
      <c r="E353" s="63">
        <f t="shared" si="275"/>
        <v>2239.8651047500002</v>
      </c>
      <c r="F353" s="63"/>
      <c r="G353" s="61">
        <f t="shared" si="276"/>
        <v>248.62502662725004</v>
      </c>
      <c r="H353" s="60">
        <f t="shared" si="277"/>
        <v>0</v>
      </c>
      <c r="I353" s="61">
        <f t="shared" si="278"/>
        <v>202.46140681835254</v>
      </c>
      <c r="J353" s="60">
        <f t="shared" si="279"/>
        <v>11.003337327084378</v>
      </c>
      <c r="K353" s="62" t="s">
        <v>61</v>
      </c>
      <c r="L353" s="63">
        <f t="shared" si="280"/>
        <v>1777.7753339773133</v>
      </c>
      <c r="M353" s="51"/>
      <c r="N353" s="150">
        <v>1673.6806331662501</v>
      </c>
      <c r="O353" s="147"/>
      <c r="P353" s="128">
        <f t="shared" si="281"/>
        <v>104.09470081106315</v>
      </c>
    </row>
    <row r="354" spans="1:16" ht="12.5" x14ac:dyDescent="0.25">
      <c r="A354" s="120">
        <v>5</v>
      </c>
      <c r="B354" s="164" t="s">
        <v>35</v>
      </c>
      <c r="C354" s="120"/>
      <c r="D354" s="197">
        <v>485</v>
      </c>
      <c r="E354" s="63">
        <f t="shared" si="275"/>
        <v>2387.5485182500001</v>
      </c>
      <c r="F354" s="63"/>
      <c r="G354" s="61">
        <f t="shared" si="276"/>
        <v>265.01788552575005</v>
      </c>
      <c r="H354" s="60">
        <f t="shared" si="277"/>
        <v>0</v>
      </c>
      <c r="I354" s="61">
        <f t="shared" si="278"/>
        <v>215.81051056461752</v>
      </c>
      <c r="J354" s="60">
        <f t="shared" si="279"/>
        <v>11.728832095903126</v>
      </c>
      <c r="K354" s="62" t="s">
        <v>61</v>
      </c>
      <c r="L354" s="63">
        <f t="shared" si="280"/>
        <v>1894.9912900637296</v>
      </c>
      <c r="M354" s="51"/>
      <c r="N354" s="150">
        <v>1785.2593420439996</v>
      </c>
      <c r="O354" s="147"/>
      <c r="P354" s="128">
        <f t="shared" si="281"/>
        <v>109.73194801973</v>
      </c>
    </row>
    <row r="355" spans="1:16" ht="12.5" x14ac:dyDescent="0.25">
      <c r="A355" s="120">
        <v>6</v>
      </c>
      <c r="B355" s="164" t="s">
        <v>34</v>
      </c>
      <c r="C355" s="120"/>
      <c r="D355" s="197">
        <v>518</v>
      </c>
      <c r="E355" s="63">
        <f t="shared" si="275"/>
        <v>2550.0002731</v>
      </c>
      <c r="F355" s="63"/>
      <c r="G355" s="61">
        <f t="shared" si="276"/>
        <v>283.05003031410001</v>
      </c>
      <c r="H355" s="60">
        <f t="shared" si="277"/>
        <v>0</v>
      </c>
      <c r="I355" s="61">
        <f t="shared" si="278"/>
        <v>230.49452468550899</v>
      </c>
      <c r="J355" s="60">
        <f t="shared" si="279"/>
        <v>12.526876341603749</v>
      </c>
      <c r="K355" s="62" t="s">
        <v>61</v>
      </c>
      <c r="L355" s="63">
        <f t="shared" si="280"/>
        <v>2023.9288417587868</v>
      </c>
      <c r="M355" s="51"/>
      <c r="N355" s="150">
        <v>1907.9959218095248</v>
      </c>
      <c r="O355" s="147"/>
      <c r="P355" s="128">
        <f t="shared" si="281"/>
        <v>115.93291994926199</v>
      </c>
    </row>
    <row r="356" spans="1:16" ht="12.5" x14ac:dyDescent="0.25">
      <c r="A356" s="120">
        <v>7</v>
      </c>
      <c r="B356" s="164" t="s">
        <v>34</v>
      </c>
      <c r="C356" s="120"/>
      <c r="D356" s="197">
        <v>550</v>
      </c>
      <c r="E356" s="63">
        <f t="shared" si="275"/>
        <v>2707.5292475000001</v>
      </c>
      <c r="F356" s="63"/>
      <c r="G356" s="61">
        <f t="shared" si="276"/>
        <v>300.53574647250002</v>
      </c>
      <c r="H356" s="60">
        <f t="shared" si="277"/>
        <v>0</v>
      </c>
      <c r="I356" s="61">
        <f t="shared" si="278"/>
        <v>244.73356868152501</v>
      </c>
      <c r="J356" s="60">
        <f t="shared" si="279"/>
        <v>13.300737428343751</v>
      </c>
      <c r="K356" s="62" t="s">
        <v>61</v>
      </c>
      <c r="L356" s="63">
        <f t="shared" si="280"/>
        <v>2148.9591949176315</v>
      </c>
      <c r="M356" s="51"/>
      <c r="N356" s="150">
        <v>2027.013211279125</v>
      </c>
      <c r="O356" s="147"/>
      <c r="P356" s="128">
        <f t="shared" si="281"/>
        <v>121.9459836385065</v>
      </c>
    </row>
    <row r="357" spans="1:16" ht="14.5" customHeight="1" x14ac:dyDescent="0.25">
      <c r="A357" s="120">
        <v>8</v>
      </c>
      <c r="B357" s="164" t="s">
        <v>34</v>
      </c>
      <c r="C357" s="120"/>
      <c r="D357" s="197">
        <v>580</v>
      </c>
      <c r="E357" s="63">
        <f t="shared" si="275"/>
        <v>2855.212661</v>
      </c>
      <c r="F357" s="63"/>
      <c r="G357" s="61">
        <f t="shared" si="276"/>
        <v>316.928605371</v>
      </c>
      <c r="H357" s="60">
        <f t="shared" si="277"/>
        <v>0</v>
      </c>
      <c r="I357" s="61">
        <f t="shared" si="278"/>
        <v>258.08267242778999</v>
      </c>
      <c r="J357" s="60">
        <f t="shared" si="279"/>
        <v>14.026232197162502</v>
      </c>
      <c r="K357" s="62" t="s">
        <v>61</v>
      </c>
      <c r="L357" s="63">
        <f t="shared" si="280"/>
        <v>2266.1751510040476</v>
      </c>
      <c r="M357" s="51"/>
      <c r="N357" s="150">
        <v>2138.5919201568749</v>
      </c>
      <c r="O357" s="147"/>
      <c r="P357" s="128">
        <f t="shared" si="281"/>
        <v>127.58323084717267</v>
      </c>
    </row>
    <row r="358" spans="1:16" ht="12.5" x14ac:dyDescent="0.25">
      <c r="A358" s="120">
        <v>9</v>
      </c>
      <c r="B358" s="164" t="s">
        <v>34</v>
      </c>
      <c r="C358" s="120"/>
      <c r="D358" s="197">
        <v>610</v>
      </c>
      <c r="E358" s="63">
        <f t="shared" si="275"/>
        <v>3002.8960745000004</v>
      </c>
      <c r="F358" s="63"/>
      <c r="G358" s="61">
        <f t="shared" si="276"/>
        <v>333.32146426950004</v>
      </c>
      <c r="H358" s="60">
        <f t="shared" si="277"/>
        <v>0</v>
      </c>
      <c r="I358" s="61">
        <f t="shared" si="278"/>
        <v>271.43177617405502</v>
      </c>
      <c r="J358" s="60">
        <f t="shared" si="279"/>
        <v>14.751726965981252</v>
      </c>
      <c r="K358" s="62" t="s">
        <v>61</v>
      </c>
      <c r="L358" s="63">
        <f t="shared" si="280"/>
        <v>2383.3911070904642</v>
      </c>
      <c r="M358" s="51"/>
      <c r="N358" s="150">
        <v>2250.1706290346247</v>
      </c>
      <c r="O358" s="147"/>
      <c r="P358" s="128">
        <f t="shared" si="281"/>
        <v>133.22047805583952</v>
      </c>
    </row>
    <row r="359" spans="1:16" ht="12.5" x14ac:dyDescent="0.25">
      <c r="A359" s="120">
        <v>10</v>
      </c>
      <c r="B359" s="164" t="s">
        <v>33</v>
      </c>
      <c r="C359" s="120"/>
      <c r="D359" s="197">
        <v>645</v>
      </c>
      <c r="E359" s="63">
        <f t="shared" si="275"/>
        <v>3175.19339025</v>
      </c>
      <c r="F359" s="63"/>
      <c r="G359" s="61">
        <f t="shared" si="276"/>
        <v>352.44646631774998</v>
      </c>
      <c r="H359" s="60">
        <f t="shared" si="277"/>
        <v>0</v>
      </c>
      <c r="I359" s="61">
        <f t="shared" si="278"/>
        <v>287.00573054469749</v>
      </c>
      <c r="J359" s="60">
        <f t="shared" si="279"/>
        <v>15.598137529603125</v>
      </c>
      <c r="K359" s="62" t="s">
        <v>61</v>
      </c>
      <c r="L359" s="63">
        <f t="shared" si="280"/>
        <v>2520.1430558579491</v>
      </c>
      <c r="M359" s="51"/>
      <c r="N359" s="150">
        <v>2380.3457893919999</v>
      </c>
      <c r="O359" s="147"/>
      <c r="P359" s="128">
        <f t="shared" si="281"/>
        <v>139.79726646594918</v>
      </c>
    </row>
    <row r="360" spans="1:16" ht="12.5" x14ac:dyDescent="0.25">
      <c r="A360" s="120">
        <v>11</v>
      </c>
      <c r="B360" s="167" t="s">
        <v>43</v>
      </c>
      <c r="C360" s="120"/>
      <c r="D360" s="197">
        <v>678</v>
      </c>
      <c r="E360" s="63">
        <f t="shared" si="275"/>
        <v>3337.6451451000003</v>
      </c>
      <c r="F360" s="63"/>
      <c r="G360" s="61">
        <f t="shared" si="276"/>
        <v>370.47861110610006</v>
      </c>
      <c r="H360" s="60">
        <f t="shared" si="277"/>
        <v>0</v>
      </c>
      <c r="I360" s="61">
        <f t="shared" si="278"/>
        <v>301.68974466558905</v>
      </c>
      <c r="J360" s="60">
        <f t="shared" si="279"/>
        <v>16.396181775303752</v>
      </c>
      <c r="K360" s="62" t="s">
        <v>61</v>
      </c>
      <c r="L360" s="63">
        <f t="shared" si="280"/>
        <v>2649.0806075530072</v>
      </c>
      <c r="M360" s="51"/>
      <c r="N360" s="173">
        <v>2503.0823691575247</v>
      </c>
      <c r="O360" s="147"/>
      <c r="P360" s="170">
        <f t="shared" si="281"/>
        <v>145.99823839548253</v>
      </c>
    </row>
    <row r="361" spans="1:16" ht="12.5" x14ac:dyDescent="0.25">
      <c r="A361" s="326" t="s">
        <v>98</v>
      </c>
      <c r="B361" s="326"/>
      <c r="C361" s="326"/>
      <c r="D361" s="326"/>
      <c r="E361" s="326"/>
      <c r="F361" s="326"/>
      <c r="G361" s="326"/>
      <c r="H361" s="326"/>
      <c r="I361" s="326"/>
      <c r="J361" s="326"/>
      <c r="K361" s="326"/>
      <c r="L361" s="326"/>
      <c r="M361" s="189"/>
      <c r="P361" s="172" t="s">
        <v>43</v>
      </c>
    </row>
    <row r="362" spans="1:16" ht="13.5" customHeight="1" x14ac:dyDescent="0.25">
      <c r="A362" s="222" t="s">
        <v>26</v>
      </c>
      <c r="B362" s="53" t="s">
        <v>44</v>
      </c>
      <c r="C362" s="67"/>
      <c r="D362" s="120" t="s">
        <v>1</v>
      </c>
      <c r="E362" s="120" t="s">
        <v>3</v>
      </c>
      <c r="F362" s="120"/>
      <c r="G362" s="143" t="s">
        <v>5</v>
      </c>
      <c r="H362" s="120" t="s">
        <v>7</v>
      </c>
      <c r="I362" s="143" t="s">
        <v>6</v>
      </c>
      <c r="J362" s="120" t="s">
        <v>13</v>
      </c>
      <c r="K362" s="64" t="s">
        <v>14</v>
      </c>
      <c r="L362" s="120" t="s">
        <v>8</v>
      </c>
      <c r="M362" s="43"/>
      <c r="N362" s="123" t="s">
        <v>43</v>
      </c>
      <c r="P362" s="172" t="s">
        <v>43</v>
      </c>
    </row>
    <row r="363" spans="1:16" ht="20" x14ac:dyDescent="0.25">
      <c r="A363" s="222"/>
      <c r="B363" s="53" t="s">
        <v>45</v>
      </c>
      <c r="C363" s="67"/>
      <c r="D363" s="67" t="s">
        <v>2</v>
      </c>
      <c r="E363" s="67" t="s">
        <v>4</v>
      </c>
      <c r="F363" s="67"/>
      <c r="G363" s="70">
        <f>'Cat C '!$F$6</f>
        <v>0.111</v>
      </c>
      <c r="H363" s="67" t="s">
        <v>11</v>
      </c>
      <c r="I363" s="55">
        <f>'Cat C '!$H$6</f>
        <v>9.1999999999999998E-2</v>
      </c>
      <c r="J363" s="56">
        <f>'Cat C '!$I$6</f>
        <v>5.0000000000000001E-3</v>
      </c>
      <c r="K363" s="68" t="s">
        <v>12</v>
      </c>
      <c r="L363" s="67" t="s">
        <v>9</v>
      </c>
      <c r="M363" s="133"/>
      <c r="N363" s="174" t="s">
        <v>158</v>
      </c>
      <c r="P363" s="171" t="s">
        <v>157</v>
      </c>
    </row>
    <row r="364" spans="1:16" ht="12.5" x14ac:dyDescent="0.25">
      <c r="A364" s="120">
        <v>1</v>
      </c>
      <c r="B364" s="164" t="s">
        <v>30</v>
      </c>
      <c r="C364" s="120"/>
      <c r="D364" s="197">
        <v>505</v>
      </c>
      <c r="E364" s="63">
        <f t="shared" ref="E364:E369" si="282">D364*$E$2</f>
        <v>2486.0041272500002</v>
      </c>
      <c r="F364" s="63"/>
      <c r="G364" s="61">
        <f t="shared" ref="G364:G372" si="283">E364*$G$10</f>
        <v>275.94645812475005</v>
      </c>
      <c r="H364" s="60">
        <f t="shared" ref="H364:H372" si="284">IF(E364&lt;$L$2,$L$2-E364,0)</f>
        <v>0</v>
      </c>
      <c r="I364" s="61">
        <f t="shared" ref="I364:I372" si="285">(E364*98.25%)*$I$10</f>
        <v>224.70991306212755</v>
      </c>
      <c r="J364" s="60">
        <f t="shared" ref="J364:J372" si="286">(E364*98.25%)*$J$10</f>
        <v>12.212495275115629</v>
      </c>
      <c r="K364" s="62" t="s">
        <v>61</v>
      </c>
      <c r="L364" s="63">
        <f t="shared" ref="L364:L372" si="287">E364-G364+H364-I364-J364</f>
        <v>1973.1352607880069</v>
      </c>
      <c r="M364" s="51"/>
      <c r="N364" s="150">
        <v>1859.6451479624998</v>
      </c>
      <c r="O364" s="147"/>
      <c r="P364" s="128">
        <f t="shared" ref="P364:P373" si="288">L364-N364</f>
        <v>113.49011282550714</v>
      </c>
    </row>
    <row r="365" spans="1:16" ht="12.5" x14ac:dyDescent="0.25">
      <c r="A365" s="120">
        <v>2</v>
      </c>
      <c r="B365" s="164" t="s">
        <v>30</v>
      </c>
      <c r="C365" s="120"/>
      <c r="D365" s="197">
        <v>540</v>
      </c>
      <c r="E365" s="63">
        <f t="shared" si="282"/>
        <v>2658.3014430000003</v>
      </c>
      <c r="F365" s="63"/>
      <c r="G365" s="61">
        <f t="shared" si="283"/>
        <v>295.07146017300005</v>
      </c>
      <c r="H365" s="60">
        <f t="shared" si="284"/>
        <v>0</v>
      </c>
      <c r="I365" s="61">
        <f t="shared" si="285"/>
        <v>240.28386743277005</v>
      </c>
      <c r="J365" s="60">
        <f t="shared" si="286"/>
        <v>13.058905838737504</v>
      </c>
      <c r="K365" s="62" t="s">
        <v>61</v>
      </c>
      <c r="L365" s="63">
        <f t="shared" si="287"/>
        <v>2109.8872095554925</v>
      </c>
      <c r="M365" s="51"/>
      <c r="N365" s="150">
        <v>1989.8203083198748</v>
      </c>
      <c r="O365" s="147"/>
      <c r="P365" s="128">
        <f t="shared" si="288"/>
        <v>120.06690123561771</v>
      </c>
    </row>
    <row r="366" spans="1:16" ht="12.5" x14ac:dyDescent="0.25">
      <c r="A366" s="120">
        <v>3</v>
      </c>
      <c r="B366" s="164" t="s">
        <v>30</v>
      </c>
      <c r="C366" s="120"/>
      <c r="D366" s="197">
        <v>580</v>
      </c>
      <c r="E366" s="63">
        <f t="shared" si="282"/>
        <v>2855.212661</v>
      </c>
      <c r="F366" s="63"/>
      <c r="G366" s="61">
        <f t="shared" si="283"/>
        <v>316.928605371</v>
      </c>
      <c r="H366" s="60">
        <f t="shared" si="284"/>
        <v>0</v>
      </c>
      <c r="I366" s="61">
        <f t="shared" si="285"/>
        <v>258.08267242778999</v>
      </c>
      <c r="J366" s="60">
        <f t="shared" si="286"/>
        <v>14.026232197162502</v>
      </c>
      <c r="K366" s="62" t="s">
        <v>61</v>
      </c>
      <c r="L366" s="63">
        <f t="shared" si="287"/>
        <v>2266.1751510040476</v>
      </c>
      <c r="M366" s="51"/>
      <c r="N366" s="150">
        <v>2138.5919201568749</v>
      </c>
      <c r="O366" s="147"/>
      <c r="P366" s="128">
        <f t="shared" si="288"/>
        <v>127.58323084717267</v>
      </c>
    </row>
    <row r="367" spans="1:16" ht="12.5" x14ac:dyDescent="0.25">
      <c r="A367" s="120">
        <v>4</v>
      </c>
      <c r="B367" s="164" t="s">
        <v>30</v>
      </c>
      <c r="C367" s="120"/>
      <c r="D367" s="197">
        <v>610</v>
      </c>
      <c r="E367" s="63">
        <f t="shared" si="282"/>
        <v>3002.8960745000004</v>
      </c>
      <c r="F367" s="63"/>
      <c r="G367" s="61">
        <f t="shared" si="283"/>
        <v>333.32146426950004</v>
      </c>
      <c r="H367" s="60">
        <f t="shared" si="284"/>
        <v>0</v>
      </c>
      <c r="I367" s="61">
        <f t="shared" si="285"/>
        <v>271.43177617405502</v>
      </c>
      <c r="J367" s="60">
        <f t="shared" si="286"/>
        <v>14.751726965981252</v>
      </c>
      <c r="K367" s="62" t="s">
        <v>61</v>
      </c>
      <c r="L367" s="63">
        <f t="shared" si="287"/>
        <v>2383.3911070904642</v>
      </c>
      <c r="M367" s="51"/>
      <c r="N367" s="150">
        <v>2250.1706290346247</v>
      </c>
      <c r="O367" s="147"/>
      <c r="P367" s="128">
        <f t="shared" si="288"/>
        <v>133.22047805583952</v>
      </c>
    </row>
    <row r="368" spans="1:16" ht="12.5" x14ac:dyDescent="0.25">
      <c r="A368" s="120">
        <v>5</v>
      </c>
      <c r="B368" s="164" t="s">
        <v>30</v>
      </c>
      <c r="C368" s="120"/>
      <c r="D368" s="197">
        <v>655</v>
      </c>
      <c r="E368" s="63">
        <f t="shared" si="282"/>
        <v>3224.4211947500003</v>
      </c>
      <c r="F368" s="63"/>
      <c r="G368" s="61">
        <f t="shared" si="283"/>
        <v>357.91075261725001</v>
      </c>
      <c r="H368" s="60">
        <f t="shared" si="284"/>
        <v>0</v>
      </c>
      <c r="I368" s="61">
        <f t="shared" si="285"/>
        <v>291.45543179345253</v>
      </c>
      <c r="J368" s="60">
        <f t="shared" si="286"/>
        <v>15.839969119209377</v>
      </c>
      <c r="K368" s="62" t="s">
        <v>61</v>
      </c>
      <c r="L368" s="63">
        <f t="shared" si="287"/>
        <v>2559.2150412200881</v>
      </c>
      <c r="M368" s="51"/>
      <c r="N368" s="150">
        <v>2417.5386923512501</v>
      </c>
      <c r="O368" s="147"/>
      <c r="P368" s="128">
        <f t="shared" si="288"/>
        <v>141.67634886883798</v>
      </c>
    </row>
    <row r="369" spans="1:26" ht="12.5" x14ac:dyDescent="0.25">
      <c r="A369" s="120">
        <v>6</v>
      </c>
      <c r="B369" s="164" t="s">
        <v>35</v>
      </c>
      <c r="C369" s="120"/>
      <c r="D369" s="197">
        <v>695</v>
      </c>
      <c r="E369" s="63">
        <f t="shared" si="282"/>
        <v>3421.33241275</v>
      </c>
      <c r="F369" s="63"/>
      <c r="G369" s="61">
        <f t="shared" si="283"/>
        <v>379.76789781525002</v>
      </c>
      <c r="H369" s="60">
        <f t="shared" si="284"/>
        <v>0</v>
      </c>
      <c r="I369" s="61">
        <f t="shared" si="285"/>
        <v>309.2542367884725</v>
      </c>
      <c r="J369" s="60">
        <f t="shared" si="286"/>
        <v>16.807295477634376</v>
      </c>
      <c r="K369" s="62" t="s">
        <v>61</v>
      </c>
      <c r="L369" s="63">
        <f t="shared" si="287"/>
        <v>2715.5029826686432</v>
      </c>
      <c r="M369" s="51"/>
      <c r="N369" s="150">
        <v>2566.3103041882496</v>
      </c>
      <c r="O369" s="147"/>
      <c r="P369" s="128">
        <f t="shared" si="288"/>
        <v>149.19267848039362</v>
      </c>
    </row>
    <row r="370" spans="1:26" ht="12.5" x14ac:dyDescent="0.25">
      <c r="A370" s="120">
        <v>7</v>
      </c>
      <c r="B370" s="164" t="s">
        <v>35</v>
      </c>
      <c r="C370" s="120"/>
      <c r="D370" s="197">
        <v>735</v>
      </c>
      <c r="E370" s="63">
        <f>D370*$E$2</f>
        <v>3618.2436307500002</v>
      </c>
      <c r="F370" s="63"/>
      <c r="G370" s="61">
        <f t="shared" si="283"/>
        <v>401.62504301325004</v>
      </c>
      <c r="H370" s="60">
        <f t="shared" si="284"/>
        <v>0</v>
      </c>
      <c r="I370" s="61">
        <f t="shared" si="285"/>
        <v>327.05304178349252</v>
      </c>
      <c r="J370" s="60">
        <f t="shared" si="286"/>
        <v>17.774621836059378</v>
      </c>
      <c r="K370" s="62" t="s">
        <v>61</v>
      </c>
      <c r="L370" s="63">
        <f t="shared" si="287"/>
        <v>2871.7909241171983</v>
      </c>
      <c r="M370" s="51"/>
      <c r="N370" s="150">
        <v>2715.0819160252499</v>
      </c>
      <c r="O370" s="147"/>
      <c r="P370" s="128">
        <f t="shared" si="288"/>
        <v>156.70900809194836</v>
      </c>
    </row>
    <row r="371" spans="1:26" ht="12.5" x14ac:dyDescent="0.25">
      <c r="A371" s="120">
        <v>8</v>
      </c>
      <c r="B371" s="164" t="s">
        <v>34</v>
      </c>
      <c r="C371" s="67"/>
      <c r="D371" s="197">
        <v>773</v>
      </c>
      <c r="E371" s="63">
        <f>D371*$E$2</f>
        <v>3805.3092878500001</v>
      </c>
      <c r="F371" s="63"/>
      <c r="G371" s="61">
        <f t="shared" si="283"/>
        <v>422.38933095135002</v>
      </c>
      <c r="H371" s="60">
        <f t="shared" si="284"/>
        <v>0</v>
      </c>
      <c r="I371" s="61">
        <f t="shared" si="285"/>
        <v>343.96190652876152</v>
      </c>
      <c r="J371" s="60">
        <f t="shared" si="286"/>
        <v>18.693581876563126</v>
      </c>
      <c r="K371" s="62" t="s">
        <v>61</v>
      </c>
      <c r="L371" s="63">
        <f t="shared" si="287"/>
        <v>3020.2644684933252</v>
      </c>
      <c r="M371" s="51"/>
      <c r="N371" s="150">
        <v>2856.4149472704003</v>
      </c>
      <c r="O371" s="147"/>
      <c r="P371" s="128">
        <f t="shared" si="288"/>
        <v>163.84952122292498</v>
      </c>
    </row>
    <row r="372" spans="1:26" ht="12.5" x14ac:dyDescent="0.25">
      <c r="A372" s="120">
        <v>9</v>
      </c>
      <c r="B372" s="164" t="s">
        <v>34</v>
      </c>
      <c r="C372" s="120"/>
      <c r="D372" s="197">
        <v>811</v>
      </c>
      <c r="E372" s="63">
        <f>D372*$E$2</f>
        <v>3992.3749449500001</v>
      </c>
      <c r="F372" s="63"/>
      <c r="G372" s="61">
        <f t="shared" si="283"/>
        <v>443.15361888945</v>
      </c>
      <c r="H372" s="60">
        <f t="shared" si="284"/>
        <v>0</v>
      </c>
      <c r="I372" s="61">
        <f t="shared" si="285"/>
        <v>360.87077127403052</v>
      </c>
      <c r="J372" s="60">
        <f t="shared" si="286"/>
        <v>19.612541917066878</v>
      </c>
      <c r="K372" s="62" t="s">
        <v>61</v>
      </c>
      <c r="L372" s="63">
        <f t="shared" si="287"/>
        <v>3168.7380128694526</v>
      </c>
      <c r="M372" s="51"/>
      <c r="N372" s="150">
        <v>2997.7479785155497</v>
      </c>
      <c r="O372" s="147"/>
      <c r="P372" s="128">
        <f t="shared" si="288"/>
        <v>170.99003435390296</v>
      </c>
    </row>
    <row r="373" spans="1:26" ht="12.5" x14ac:dyDescent="0.25">
      <c r="A373" s="120">
        <v>10</v>
      </c>
      <c r="B373" s="167" t="s">
        <v>43</v>
      </c>
      <c r="C373" s="120"/>
      <c r="D373" s="197">
        <v>826</v>
      </c>
      <c r="E373" s="63">
        <f>D373*$E$2</f>
        <v>4066.2166517000001</v>
      </c>
      <c r="F373" s="63"/>
      <c r="G373" s="61">
        <f t="shared" ref="G373" si="289">E373*$G$10</f>
        <v>451.35004833869999</v>
      </c>
      <c r="H373" s="60">
        <f t="shared" ref="H373" si="290">IF(E373&lt;$L$2,$L$2-E373,0)</f>
        <v>0</v>
      </c>
      <c r="I373" s="61">
        <f t="shared" ref="I373" si="291">(E373*98.25%)*$I$10</f>
        <v>367.545323147163</v>
      </c>
      <c r="J373" s="60">
        <f t="shared" ref="J373" si="292">(E373*98.25%)*$J$10</f>
        <v>19.975289301476252</v>
      </c>
      <c r="K373" s="62" t="s">
        <v>61</v>
      </c>
      <c r="L373" s="63">
        <f t="shared" ref="L373" si="293">E373-G373+H373-I373-J373</f>
        <v>3227.3459909126609</v>
      </c>
      <c r="M373" s="51"/>
      <c r="N373" s="173">
        <v>3053.5373329544245</v>
      </c>
      <c r="O373" s="147"/>
      <c r="P373" s="170">
        <f t="shared" si="288"/>
        <v>173.80865795823638</v>
      </c>
    </row>
    <row r="374" spans="1:26" ht="13.5" customHeight="1" x14ac:dyDescent="0.25">
      <c r="A374" s="326" t="s">
        <v>91</v>
      </c>
      <c r="B374" s="326"/>
      <c r="C374" s="326"/>
      <c r="D374" s="326"/>
      <c r="E374" s="326"/>
      <c r="F374" s="326"/>
      <c r="G374" s="326"/>
      <c r="H374" s="326"/>
      <c r="I374" s="326"/>
      <c r="J374" s="326"/>
      <c r="K374" s="326"/>
      <c r="L374" s="326"/>
      <c r="M374" s="189"/>
      <c r="P374" s="172" t="s">
        <v>43</v>
      </c>
    </row>
    <row r="375" spans="1:26" ht="12.5" x14ac:dyDescent="0.25">
      <c r="A375" s="277" t="s">
        <v>26</v>
      </c>
      <c r="B375" s="53" t="s">
        <v>44</v>
      </c>
      <c r="C375" s="120" t="s">
        <v>32</v>
      </c>
      <c r="D375" s="120" t="s">
        <v>1</v>
      </c>
      <c r="E375" s="120" t="s">
        <v>3</v>
      </c>
      <c r="F375" s="120"/>
      <c r="G375" s="143" t="s">
        <v>5</v>
      </c>
      <c r="H375" s="120" t="s">
        <v>7</v>
      </c>
      <c r="I375" s="143" t="s">
        <v>6</v>
      </c>
      <c r="J375" s="120" t="s">
        <v>13</v>
      </c>
      <c r="K375" s="64" t="s">
        <v>14</v>
      </c>
      <c r="L375" s="120" t="s">
        <v>8</v>
      </c>
      <c r="M375" s="43"/>
      <c r="N375" s="124" t="s">
        <v>43</v>
      </c>
      <c r="O375" s="124"/>
      <c r="P375" s="172" t="s">
        <v>43</v>
      </c>
      <c r="Q375" s="6"/>
      <c r="R375" s="6"/>
      <c r="S375" s="6"/>
      <c r="T375" s="6"/>
      <c r="U375" s="6"/>
      <c r="V375" s="6"/>
      <c r="W375" s="6"/>
      <c r="X375" s="6"/>
      <c r="Y375" s="6"/>
      <c r="Z375" s="6"/>
    </row>
    <row r="376" spans="1:26" ht="20" x14ac:dyDescent="0.25">
      <c r="A376" s="277"/>
      <c r="B376" s="53" t="s">
        <v>45</v>
      </c>
      <c r="C376" s="67"/>
      <c r="D376" s="67" t="s">
        <v>2</v>
      </c>
      <c r="E376" s="67" t="s">
        <v>4</v>
      </c>
      <c r="F376" s="67"/>
      <c r="G376" s="70">
        <f>'Cat C '!$F$6</f>
        <v>0.111</v>
      </c>
      <c r="H376" s="67" t="s">
        <v>11</v>
      </c>
      <c r="I376" s="55">
        <f>'Cat C '!$H$6</f>
        <v>9.1999999999999998E-2</v>
      </c>
      <c r="J376" s="56">
        <f>'Cat C '!$I$6</f>
        <v>5.0000000000000001E-3</v>
      </c>
      <c r="K376" s="68" t="s">
        <v>12</v>
      </c>
      <c r="L376" s="67" t="s">
        <v>9</v>
      </c>
      <c r="M376" s="133"/>
      <c r="N376" s="174" t="s">
        <v>158</v>
      </c>
      <c r="P376" s="171" t="s">
        <v>157</v>
      </c>
    </row>
    <row r="377" spans="1:26" ht="12.5" x14ac:dyDescent="0.25">
      <c r="A377" s="120">
        <v>1</v>
      </c>
      <c r="B377" s="119" t="s">
        <v>63</v>
      </c>
      <c r="C377" s="120"/>
      <c r="D377" s="195">
        <v>466</v>
      </c>
      <c r="E377" s="63">
        <f t="shared" ref="E377:E379" si="294">D377*$E$2</f>
        <v>2294.0156897000002</v>
      </c>
      <c r="F377" s="63"/>
      <c r="G377" s="61">
        <f t="shared" ref="G377:G385" si="295">E377*$G$10</f>
        <v>254.63574155670003</v>
      </c>
      <c r="H377" s="60">
        <f t="shared" ref="H377:H385" si="296">IF(E377&lt;$L$2,$L$2-E377,0)</f>
        <v>0</v>
      </c>
      <c r="I377" s="61">
        <f t="shared" ref="I377:I385" si="297">(E377*98.25%)*$I$10</f>
        <v>207.35607819198304</v>
      </c>
      <c r="J377" s="60">
        <f t="shared" ref="J377:J385" si="298">(E377*98.25%)*$J$10</f>
        <v>11.269352075651252</v>
      </c>
      <c r="K377" s="62" t="s">
        <v>61</v>
      </c>
      <c r="L377" s="63">
        <f t="shared" ref="L377:L385" si="299">E377-G377+H377-I377-J377</f>
        <v>1820.7545178756659</v>
      </c>
      <c r="M377" s="51"/>
      <c r="N377" s="150">
        <v>1714.5928264214249</v>
      </c>
      <c r="O377" s="147"/>
      <c r="P377" s="128">
        <f t="shared" ref="P377:P385" si="300">L377-N377</f>
        <v>106.16169145424101</v>
      </c>
    </row>
    <row r="378" spans="1:26" ht="12.5" x14ac:dyDescent="0.25">
      <c r="A378" s="120">
        <v>2</v>
      </c>
      <c r="B378" s="119" t="s">
        <v>63</v>
      </c>
      <c r="C378" s="120"/>
      <c r="D378" s="195">
        <v>510</v>
      </c>
      <c r="E378" s="63">
        <f t="shared" si="294"/>
        <v>2510.6180295000004</v>
      </c>
      <c r="F378" s="63"/>
      <c r="G378" s="61">
        <f t="shared" si="295"/>
        <v>278.67860127450007</v>
      </c>
      <c r="H378" s="60">
        <f t="shared" si="296"/>
        <v>0</v>
      </c>
      <c r="I378" s="61">
        <f t="shared" si="297"/>
        <v>226.93476368650505</v>
      </c>
      <c r="J378" s="60">
        <f t="shared" si="298"/>
        <v>12.333411069918753</v>
      </c>
      <c r="K378" s="62" t="s">
        <v>61</v>
      </c>
      <c r="L378" s="63">
        <f t="shared" si="299"/>
        <v>1992.6712534690764</v>
      </c>
      <c r="M378" s="51"/>
      <c r="N378" s="150">
        <v>1878.2415994421249</v>
      </c>
      <c r="O378" s="147"/>
      <c r="P378" s="128">
        <f t="shared" si="300"/>
        <v>114.42965402695154</v>
      </c>
    </row>
    <row r="379" spans="1:26" ht="12.5" x14ac:dyDescent="0.25">
      <c r="A379" s="120">
        <v>3</v>
      </c>
      <c r="B379" s="119" t="s">
        <v>30</v>
      </c>
      <c r="C379" s="120"/>
      <c r="D379" s="195">
        <v>560</v>
      </c>
      <c r="E379" s="63">
        <f t="shared" si="294"/>
        <v>2756.7570520000004</v>
      </c>
      <c r="F379" s="63"/>
      <c r="G379" s="61">
        <f t="shared" si="295"/>
        <v>306.00003277200005</v>
      </c>
      <c r="H379" s="60">
        <f t="shared" si="296"/>
        <v>0</v>
      </c>
      <c r="I379" s="61">
        <f t="shared" si="297"/>
        <v>249.18326993028003</v>
      </c>
      <c r="J379" s="60">
        <f t="shared" si="298"/>
        <v>13.542569017950003</v>
      </c>
      <c r="K379" s="62" t="s">
        <v>61</v>
      </c>
      <c r="L379" s="63">
        <f t="shared" si="299"/>
        <v>2188.0311802797705</v>
      </c>
      <c r="M379" s="51"/>
      <c r="N379" s="150">
        <v>2064.2061142383754</v>
      </c>
      <c r="O379" s="147"/>
      <c r="P379" s="128">
        <f t="shared" si="300"/>
        <v>123.82506604139508</v>
      </c>
    </row>
    <row r="380" spans="1:26" ht="12.5" x14ac:dyDescent="0.25">
      <c r="A380" s="120">
        <v>4</v>
      </c>
      <c r="B380" s="119" t="s">
        <v>30</v>
      </c>
      <c r="C380" s="120"/>
      <c r="D380" s="195">
        <v>596</v>
      </c>
      <c r="E380" s="63">
        <f>D380*$E$2</f>
        <v>2933.9771482000001</v>
      </c>
      <c r="F380" s="63"/>
      <c r="G380" s="61">
        <f t="shared" si="295"/>
        <v>325.67146345020001</v>
      </c>
      <c r="H380" s="60">
        <f t="shared" si="296"/>
        <v>0</v>
      </c>
      <c r="I380" s="61">
        <f t="shared" si="297"/>
        <v>265.20219442579798</v>
      </c>
      <c r="J380" s="60">
        <f t="shared" si="298"/>
        <v>14.413162740532501</v>
      </c>
      <c r="K380" s="62" t="s">
        <v>61</v>
      </c>
      <c r="L380" s="63">
        <f t="shared" si="299"/>
        <v>2328.6903275834693</v>
      </c>
      <c r="M380" s="51"/>
      <c r="N380" s="150">
        <v>2198.1005648916748</v>
      </c>
      <c r="O380" s="147"/>
      <c r="P380" s="128">
        <f t="shared" si="300"/>
        <v>130.58976269179448</v>
      </c>
    </row>
    <row r="381" spans="1:26" ht="12.5" x14ac:dyDescent="0.25">
      <c r="A381" s="120">
        <v>5</v>
      </c>
      <c r="B381" s="119" t="s">
        <v>30</v>
      </c>
      <c r="C381" s="120"/>
      <c r="D381" s="195">
        <v>633</v>
      </c>
      <c r="E381" s="63">
        <f>D381*$E$2</f>
        <v>3116.1200248500004</v>
      </c>
      <c r="F381" s="63"/>
      <c r="G381" s="61">
        <f t="shared" si="295"/>
        <v>345.88932275835003</v>
      </c>
      <c r="H381" s="60">
        <f t="shared" si="296"/>
        <v>0</v>
      </c>
      <c r="I381" s="61">
        <f t="shared" si="297"/>
        <v>281.66608904619153</v>
      </c>
      <c r="J381" s="60">
        <f t="shared" si="298"/>
        <v>15.307939622075628</v>
      </c>
      <c r="K381" s="62" t="s">
        <v>61</v>
      </c>
      <c r="L381" s="63">
        <f t="shared" si="299"/>
        <v>2473.2566734233833</v>
      </c>
      <c r="M381" s="51"/>
      <c r="N381" s="150">
        <v>2335.7143058408997</v>
      </c>
      <c r="O381" s="147"/>
      <c r="P381" s="128">
        <f t="shared" si="300"/>
        <v>137.54236758248362</v>
      </c>
    </row>
    <row r="382" spans="1:26" ht="12.5" x14ac:dyDescent="0.25">
      <c r="A382" s="120">
        <v>6</v>
      </c>
      <c r="B382" s="119" t="s">
        <v>67</v>
      </c>
      <c r="C382" s="120"/>
      <c r="D382" s="195">
        <v>672</v>
      </c>
      <c r="E382" s="63">
        <f>D382*$E$2</f>
        <v>3308.1084624</v>
      </c>
      <c r="F382" s="63"/>
      <c r="G382" s="61">
        <f t="shared" si="295"/>
        <v>367.20003932640003</v>
      </c>
      <c r="H382" s="60">
        <f t="shared" si="296"/>
        <v>0</v>
      </c>
      <c r="I382" s="61">
        <f t="shared" si="297"/>
        <v>299.01992391633604</v>
      </c>
      <c r="J382" s="60">
        <f t="shared" si="298"/>
        <v>16.251082821540002</v>
      </c>
      <c r="K382" s="62" t="s">
        <v>61</v>
      </c>
      <c r="L382" s="63">
        <f t="shared" si="299"/>
        <v>2625.6374163357236</v>
      </c>
      <c r="M382" s="51"/>
      <c r="N382" s="150">
        <v>2480.766627381975</v>
      </c>
      <c r="O382" s="147"/>
      <c r="P382" s="128">
        <f t="shared" si="300"/>
        <v>144.87078895374862</v>
      </c>
    </row>
    <row r="383" spans="1:26" ht="13.5" customHeight="1" x14ac:dyDescent="0.25">
      <c r="A383" s="120">
        <v>7</v>
      </c>
      <c r="B383" s="119" t="s">
        <v>67</v>
      </c>
      <c r="C383" s="120"/>
      <c r="D383" s="195">
        <v>710</v>
      </c>
      <c r="E383" s="63">
        <f>D383*$E$2</f>
        <v>3495.1741195000004</v>
      </c>
      <c r="F383" s="63"/>
      <c r="G383" s="61">
        <f t="shared" si="295"/>
        <v>387.96432726450007</v>
      </c>
      <c r="H383" s="60">
        <f t="shared" si="296"/>
        <v>0</v>
      </c>
      <c r="I383" s="61">
        <f t="shared" si="297"/>
        <v>315.92878866160504</v>
      </c>
      <c r="J383" s="60">
        <f t="shared" si="298"/>
        <v>17.170042862043754</v>
      </c>
      <c r="K383" s="62" t="s">
        <v>61</v>
      </c>
      <c r="L383" s="63">
        <f t="shared" si="299"/>
        <v>2774.1109607118519</v>
      </c>
      <c r="M383" s="51"/>
      <c r="N383" s="150">
        <v>2622.0996586271249</v>
      </c>
      <c r="O383" s="147"/>
      <c r="P383" s="128">
        <f t="shared" si="300"/>
        <v>152.01130208472705</v>
      </c>
    </row>
    <row r="384" spans="1:26" ht="12.5" x14ac:dyDescent="0.25">
      <c r="A384" s="120">
        <v>8</v>
      </c>
      <c r="B384" s="119" t="s">
        <v>67</v>
      </c>
      <c r="C384" s="120"/>
      <c r="D384" s="195">
        <v>748</v>
      </c>
      <c r="E384" s="63">
        <f>D384*$E$2</f>
        <v>3682.2397766000004</v>
      </c>
      <c r="F384" s="63"/>
      <c r="G384" s="61">
        <f t="shared" si="295"/>
        <v>408.72861520260005</v>
      </c>
      <c r="H384" s="60">
        <f t="shared" si="296"/>
        <v>0</v>
      </c>
      <c r="I384" s="61">
        <f t="shared" si="297"/>
        <v>332.83765340687404</v>
      </c>
      <c r="J384" s="60">
        <f t="shared" si="298"/>
        <v>18.089002902547502</v>
      </c>
      <c r="K384" s="62" t="s">
        <v>61</v>
      </c>
      <c r="L384" s="63">
        <f t="shared" si="299"/>
        <v>2922.5845050879789</v>
      </c>
      <c r="M384" s="51"/>
      <c r="N384" s="151">
        <v>2763.4326898722748</v>
      </c>
      <c r="O384" s="135"/>
      <c r="P384" s="128">
        <f t="shared" si="300"/>
        <v>159.15181521570412</v>
      </c>
      <c r="Q384" s="6"/>
      <c r="R384" s="6"/>
      <c r="S384" s="6"/>
      <c r="T384" s="6"/>
      <c r="U384" s="6"/>
      <c r="V384" s="6"/>
      <c r="W384" s="6"/>
      <c r="X384" s="6"/>
      <c r="Y384" s="6"/>
      <c r="Z384" s="6"/>
    </row>
    <row r="385" spans="1:26" ht="12.5" x14ac:dyDescent="0.25">
      <c r="A385" s="120">
        <v>9</v>
      </c>
      <c r="B385" s="165" t="s">
        <v>43</v>
      </c>
      <c r="C385" s="120"/>
      <c r="D385" s="195">
        <v>797</v>
      </c>
      <c r="E385" s="63">
        <f t="shared" ref="E385" si="301">D385*$E$2</f>
        <v>3923.4560186500003</v>
      </c>
      <c r="F385" s="63"/>
      <c r="G385" s="61">
        <f t="shared" si="295"/>
        <v>435.50361807015003</v>
      </c>
      <c r="H385" s="60">
        <f t="shared" si="296"/>
        <v>0</v>
      </c>
      <c r="I385" s="61">
        <f t="shared" si="297"/>
        <v>354.64118952577354</v>
      </c>
      <c r="J385" s="60">
        <f t="shared" si="298"/>
        <v>19.273977691618128</v>
      </c>
      <c r="K385" s="62" t="s">
        <v>61</v>
      </c>
      <c r="L385" s="63">
        <f t="shared" si="299"/>
        <v>3114.0372333624587</v>
      </c>
      <c r="M385" s="51"/>
      <c r="N385" s="173">
        <v>2945.6779143725998</v>
      </c>
      <c r="O385" s="147"/>
      <c r="P385" s="170">
        <f t="shared" si="300"/>
        <v>168.35931898985882</v>
      </c>
    </row>
    <row r="386" spans="1:26" ht="12.5" x14ac:dyDescent="0.25">
      <c r="A386" s="326" t="s">
        <v>90</v>
      </c>
      <c r="B386" s="326"/>
      <c r="C386" s="326"/>
      <c r="D386" s="326"/>
      <c r="E386" s="326"/>
      <c r="F386" s="326"/>
      <c r="G386" s="326"/>
      <c r="H386" s="326"/>
      <c r="I386" s="326"/>
      <c r="J386" s="326"/>
      <c r="K386" s="326"/>
      <c r="L386" s="326"/>
      <c r="M386" s="189"/>
      <c r="P386" s="172" t="s">
        <v>43</v>
      </c>
    </row>
    <row r="387" spans="1:26" ht="12.5" x14ac:dyDescent="0.25">
      <c r="A387" s="277" t="s">
        <v>26</v>
      </c>
      <c r="B387" s="53" t="s">
        <v>44</v>
      </c>
      <c r="C387" s="120" t="s">
        <v>32</v>
      </c>
      <c r="D387" s="120" t="s">
        <v>1</v>
      </c>
      <c r="E387" s="120" t="s">
        <v>3</v>
      </c>
      <c r="F387" s="120"/>
      <c r="G387" s="143" t="s">
        <v>5</v>
      </c>
      <c r="H387" s="120" t="s">
        <v>7</v>
      </c>
      <c r="I387" s="143" t="s">
        <v>6</v>
      </c>
      <c r="J387" s="120" t="s">
        <v>13</v>
      </c>
      <c r="K387" s="64" t="s">
        <v>14</v>
      </c>
      <c r="L387" s="120" t="s">
        <v>8</v>
      </c>
      <c r="M387" s="43"/>
      <c r="N387" s="123" t="s">
        <v>43</v>
      </c>
      <c r="P387" s="172" t="s">
        <v>43</v>
      </c>
    </row>
    <row r="388" spans="1:26" ht="20" x14ac:dyDescent="0.25">
      <c r="A388" s="277"/>
      <c r="B388" s="53" t="s">
        <v>45</v>
      </c>
      <c r="C388" s="67"/>
      <c r="D388" s="67" t="s">
        <v>2</v>
      </c>
      <c r="E388" s="67" t="s">
        <v>4</v>
      </c>
      <c r="F388" s="67"/>
      <c r="G388" s="70">
        <f>'Cat C '!$F$6</f>
        <v>0.111</v>
      </c>
      <c r="H388" s="67" t="s">
        <v>11</v>
      </c>
      <c r="I388" s="55">
        <f>'Cat C '!$H$6</f>
        <v>9.1999999999999998E-2</v>
      </c>
      <c r="J388" s="56">
        <f>'Cat C '!$I$6</f>
        <v>5.0000000000000001E-3</v>
      </c>
      <c r="K388" s="68" t="s">
        <v>12</v>
      </c>
      <c r="L388" s="67" t="s">
        <v>9</v>
      </c>
      <c r="M388" s="133"/>
      <c r="N388" s="174" t="s">
        <v>158</v>
      </c>
      <c r="P388" s="171" t="s">
        <v>157</v>
      </c>
    </row>
    <row r="389" spans="1:26" ht="12.5" x14ac:dyDescent="0.25">
      <c r="A389" s="120">
        <v>1</v>
      </c>
      <c r="B389" s="119" t="s">
        <v>30</v>
      </c>
      <c r="C389" s="120"/>
      <c r="D389" s="195">
        <v>672</v>
      </c>
      <c r="E389" s="63">
        <f t="shared" ref="E389:E396" si="302">D389*$E$2</f>
        <v>3308.1084624</v>
      </c>
      <c r="F389" s="63"/>
      <c r="G389" s="61">
        <f t="shared" ref="G389:G396" si="303">E389*$G$10</f>
        <v>367.20003932640003</v>
      </c>
      <c r="H389" s="60">
        <f t="shared" ref="H389:H396" si="304">IF(E389&lt;$L$2,$L$2-E389,0)</f>
        <v>0</v>
      </c>
      <c r="I389" s="61">
        <f t="shared" ref="I389:I396" si="305">(E389*98.25%)*$I$10</f>
        <v>299.01992391633604</v>
      </c>
      <c r="J389" s="60">
        <f t="shared" ref="J389:J396" si="306">(E389*98.25%)*$J$10</f>
        <v>16.251082821540002</v>
      </c>
      <c r="K389" s="62" t="s">
        <v>61</v>
      </c>
      <c r="L389" s="63">
        <f t="shared" ref="L389:L396" si="307">E389-G389+H389-I389-J389</f>
        <v>2625.6374163357236</v>
      </c>
      <c r="M389" s="51"/>
      <c r="N389" s="150">
        <v>2480.766627381975</v>
      </c>
      <c r="O389" s="147"/>
      <c r="P389" s="128">
        <f t="shared" ref="P389:P396" si="308">L389-N389</f>
        <v>144.87078895374862</v>
      </c>
    </row>
    <row r="390" spans="1:26" ht="12.5" x14ac:dyDescent="0.25">
      <c r="A390" s="120">
        <v>2</v>
      </c>
      <c r="B390" s="119" t="s">
        <v>30</v>
      </c>
      <c r="C390" s="120"/>
      <c r="D390" s="195">
        <v>710</v>
      </c>
      <c r="E390" s="63">
        <f t="shared" si="302"/>
        <v>3495.1741195000004</v>
      </c>
      <c r="F390" s="63"/>
      <c r="G390" s="61">
        <f t="shared" si="303"/>
        <v>387.96432726450007</v>
      </c>
      <c r="H390" s="60">
        <f t="shared" si="304"/>
        <v>0</v>
      </c>
      <c r="I390" s="61">
        <f t="shared" si="305"/>
        <v>315.92878866160504</v>
      </c>
      <c r="J390" s="60">
        <f t="shared" si="306"/>
        <v>17.170042862043754</v>
      </c>
      <c r="K390" s="62" t="s">
        <v>61</v>
      </c>
      <c r="L390" s="63">
        <f t="shared" si="307"/>
        <v>2774.1109607118519</v>
      </c>
      <c r="M390" s="51"/>
      <c r="N390" s="150">
        <v>2622.0996586271249</v>
      </c>
      <c r="O390" s="147"/>
      <c r="P390" s="128">
        <f t="shared" si="308"/>
        <v>152.01130208472705</v>
      </c>
    </row>
    <row r="391" spans="1:26" ht="12.5" x14ac:dyDescent="0.25">
      <c r="A391" s="120">
        <v>3</v>
      </c>
      <c r="B391" s="119" t="s">
        <v>30</v>
      </c>
      <c r="C391" s="120"/>
      <c r="D391" s="195">
        <v>748</v>
      </c>
      <c r="E391" s="63">
        <f t="shared" si="302"/>
        <v>3682.2397766000004</v>
      </c>
      <c r="F391" s="63"/>
      <c r="G391" s="61">
        <f t="shared" si="303"/>
        <v>408.72861520260005</v>
      </c>
      <c r="H391" s="60">
        <f t="shared" si="304"/>
        <v>0</v>
      </c>
      <c r="I391" s="61">
        <f t="shared" si="305"/>
        <v>332.83765340687404</v>
      </c>
      <c r="J391" s="60">
        <f t="shared" si="306"/>
        <v>18.089002902547502</v>
      </c>
      <c r="K391" s="62" t="s">
        <v>61</v>
      </c>
      <c r="L391" s="63">
        <f t="shared" si="307"/>
        <v>2922.5845050879789</v>
      </c>
      <c r="M391" s="51"/>
      <c r="N391" s="150">
        <v>2763.4326898722748</v>
      </c>
      <c r="O391" s="147"/>
      <c r="P391" s="128">
        <f t="shared" si="308"/>
        <v>159.15181521570412</v>
      </c>
    </row>
    <row r="392" spans="1:26" ht="13.5" customHeight="1" x14ac:dyDescent="0.25">
      <c r="A392" s="120">
        <v>4</v>
      </c>
      <c r="B392" s="119" t="s">
        <v>30</v>
      </c>
      <c r="C392" s="120"/>
      <c r="D392" s="195">
        <v>797</v>
      </c>
      <c r="E392" s="63">
        <f t="shared" si="302"/>
        <v>3923.4560186500003</v>
      </c>
      <c r="F392" s="63"/>
      <c r="G392" s="61">
        <f t="shared" si="303"/>
        <v>435.50361807015003</v>
      </c>
      <c r="H392" s="60">
        <f t="shared" si="304"/>
        <v>0</v>
      </c>
      <c r="I392" s="61">
        <f t="shared" si="305"/>
        <v>354.64118952577354</v>
      </c>
      <c r="J392" s="60">
        <f t="shared" si="306"/>
        <v>19.273977691618128</v>
      </c>
      <c r="K392" s="62" t="s">
        <v>61</v>
      </c>
      <c r="L392" s="63">
        <f t="shared" si="307"/>
        <v>3114.0372333624587</v>
      </c>
      <c r="M392" s="51"/>
      <c r="N392" s="150">
        <v>2945.6779143725998</v>
      </c>
      <c r="O392" s="147"/>
      <c r="P392" s="128">
        <f t="shared" si="308"/>
        <v>168.35931898985882</v>
      </c>
    </row>
    <row r="393" spans="1:26" ht="12.5" x14ac:dyDescent="0.25">
      <c r="A393" s="120">
        <v>5</v>
      </c>
      <c r="B393" s="119" t="s">
        <v>34</v>
      </c>
      <c r="C393" s="120"/>
      <c r="D393" s="195">
        <v>835</v>
      </c>
      <c r="E393" s="63">
        <f t="shared" si="302"/>
        <v>4110.5216757500002</v>
      </c>
      <c r="F393" s="63"/>
      <c r="G393" s="61">
        <f t="shared" si="303"/>
        <v>456.26790600825001</v>
      </c>
      <c r="H393" s="60">
        <f t="shared" si="304"/>
        <v>0</v>
      </c>
      <c r="I393" s="61">
        <f t="shared" si="305"/>
        <v>371.55005427104254</v>
      </c>
      <c r="J393" s="60">
        <f t="shared" si="306"/>
        <v>20.192937732121877</v>
      </c>
      <c r="K393" s="62" t="s">
        <v>61</v>
      </c>
      <c r="L393" s="63">
        <f t="shared" si="307"/>
        <v>3262.5107777385861</v>
      </c>
      <c r="M393" s="51"/>
      <c r="N393" s="151">
        <v>3087.0109456177493</v>
      </c>
      <c r="O393" s="135"/>
      <c r="P393" s="128">
        <f t="shared" si="308"/>
        <v>175.4998321208368</v>
      </c>
      <c r="Q393" s="6"/>
      <c r="R393" s="6"/>
      <c r="S393" s="6"/>
      <c r="T393" s="6"/>
      <c r="U393" s="6"/>
      <c r="V393" s="6"/>
      <c r="W393" s="6"/>
      <c r="X393" s="6"/>
      <c r="Y393" s="6"/>
      <c r="Z393" s="6"/>
    </row>
    <row r="394" spans="1:26" ht="12.5" x14ac:dyDescent="0.25">
      <c r="A394" s="277">
        <v>6</v>
      </c>
      <c r="B394" s="368" t="s">
        <v>43</v>
      </c>
      <c r="C394" s="120"/>
      <c r="D394" s="197">
        <v>895</v>
      </c>
      <c r="E394" s="63">
        <f t="shared" si="302"/>
        <v>4405.88850275</v>
      </c>
      <c r="F394" s="63"/>
      <c r="G394" s="61">
        <f t="shared" si="303"/>
        <v>489.05362380525003</v>
      </c>
      <c r="H394" s="60">
        <f t="shared" si="304"/>
        <v>0</v>
      </c>
      <c r="I394" s="61">
        <f t="shared" si="305"/>
        <v>398.24826176357249</v>
      </c>
      <c r="J394" s="60">
        <f t="shared" si="306"/>
        <v>21.643927269759374</v>
      </c>
      <c r="K394" s="62" t="s">
        <v>61</v>
      </c>
      <c r="L394" s="63">
        <f t="shared" si="307"/>
        <v>3496.9426899114183</v>
      </c>
      <c r="M394" s="51"/>
      <c r="N394" s="150">
        <v>3310.16836337325</v>
      </c>
      <c r="O394" s="147"/>
      <c r="P394" s="128">
        <f t="shared" si="308"/>
        <v>186.77432653816822</v>
      </c>
    </row>
    <row r="395" spans="1:26" ht="12.5" x14ac:dyDescent="0.25">
      <c r="A395" s="277"/>
      <c r="B395" s="368"/>
      <c r="C395" s="120"/>
      <c r="D395" s="197">
        <v>930</v>
      </c>
      <c r="E395" s="63">
        <f t="shared" si="302"/>
        <v>4578.1858185000001</v>
      </c>
      <c r="F395" s="63"/>
      <c r="G395" s="61">
        <f t="shared" si="303"/>
        <v>508.17862585350002</v>
      </c>
      <c r="H395" s="60">
        <f t="shared" si="304"/>
        <v>0</v>
      </c>
      <c r="I395" s="61">
        <f t="shared" si="305"/>
        <v>413.82221613421501</v>
      </c>
      <c r="J395" s="60">
        <f t="shared" si="306"/>
        <v>22.49033783338125</v>
      </c>
      <c r="K395" s="62" t="s">
        <v>61</v>
      </c>
      <c r="L395" s="63">
        <f t="shared" si="307"/>
        <v>3633.6946386789041</v>
      </c>
      <c r="M395" s="51"/>
      <c r="N395" s="150">
        <v>3440.3435237306244</v>
      </c>
      <c r="O395" s="147"/>
      <c r="P395" s="128">
        <f t="shared" si="308"/>
        <v>193.3511149482797</v>
      </c>
    </row>
    <row r="396" spans="1:26" ht="12.5" x14ac:dyDescent="0.25">
      <c r="A396" s="277"/>
      <c r="B396" s="368"/>
      <c r="C396" s="120"/>
      <c r="D396" s="197">
        <v>977</v>
      </c>
      <c r="E396" s="63">
        <f t="shared" si="302"/>
        <v>4809.5564996500007</v>
      </c>
      <c r="F396" s="63"/>
      <c r="G396" s="61">
        <f t="shared" si="303"/>
        <v>533.86077146115008</v>
      </c>
      <c r="H396" s="60">
        <f t="shared" si="304"/>
        <v>0</v>
      </c>
      <c r="I396" s="61">
        <f t="shared" si="305"/>
        <v>434.73581200336355</v>
      </c>
      <c r="J396" s="60">
        <f t="shared" si="306"/>
        <v>23.62694630453063</v>
      </c>
      <c r="K396" s="62" t="s">
        <v>61</v>
      </c>
      <c r="L396" s="63">
        <f t="shared" si="307"/>
        <v>3817.3329698809566</v>
      </c>
      <c r="M396" s="51"/>
      <c r="N396" s="173">
        <v>3615.1501676390999</v>
      </c>
      <c r="O396" s="147"/>
      <c r="P396" s="170">
        <f t="shared" si="308"/>
        <v>202.18280224185673</v>
      </c>
    </row>
    <row r="397" spans="1:26" ht="12.5" x14ac:dyDescent="0.25">
      <c r="A397" s="326" t="s">
        <v>89</v>
      </c>
      <c r="B397" s="326"/>
      <c r="C397" s="326"/>
      <c r="D397" s="326"/>
      <c r="E397" s="326"/>
      <c r="F397" s="326"/>
      <c r="G397" s="326"/>
      <c r="H397" s="326"/>
      <c r="I397" s="326"/>
      <c r="J397" s="326"/>
      <c r="K397" s="326"/>
      <c r="L397" s="326"/>
      <c r="M397" s="189"/>
      <c r="P397" s="172" t="s">
        <v>43</v>
      </c>
    </row>
    <row r="398" spans="1:26" ht="12.5" x14ac:dyDescent="0.25">
      <c r="A398" s="277" t="s">
        <v>26</v>
      </c>
      <c r="B398" s="53" t="s">
        <v>44</v>
      </c>
      <c r="C398" s="120" t="s">
        <v>32</v>
      </c>
      <c r="D398" s="120" t="s">
        <v>1</v>
      </c>
      <c r="E398" s="120" t="s">
        <v>3</v>
      </c>
      <c r="F398" s="120"/>
      <c r="G398" s="143" t="s">
        <v>5</v>
      </c>
      <c r="H398" s="120" t="s">
        <v>7</v>
      </c>
      <c r="I398" s="143" t="s">
        <v>6</v>
      </c>
      <c r="J398" s="120" t="s">
        <v>13</v>
      </c>
      <c r="K398" s="64" t="s">
        <v>14</v>
      </c>
      <c r="L398" s="120" t="s">
        <v>8</v>
      </c>
      <c r="M398" s="43"/>
      <c r="N398" s="123" t="s">
        <v>43</v>
      </c>
      <c r="P398" s="172" t="s">
        <v>43</v>
      </c>
    </row>
    <row r="399" spans="1:26" ht="20" x14ac:dyDescent="0.25">
      <c r="A399" s="277"/>
      <c r="B399" s="53" t="s">
        <v>45</v>
      </c>
      <c r="C399" s="67"/>
      <c r="D399" s="67" t="s">
        <v>2</v>
      </c>
      <c r="E399" s="67" t="s">
        <v>4</v>
      </c>
      <c r="F399" s="67"/>
      <c r="G399" s="70">
        <f>'Cat C '!$F$6</f>
        <v>0.111</v>
      </c>
      <c r="H399" s="67" t="s">
        <v>11</v>
      </c>
      <c r="I399" s="55">
        <f>'Cat C '!$H$6</f>
        <v>9.1999999999999998E-2</v>
      </c>
      <c r="J399" s="56">
        <f>'Cat C '!$I$6</f>
        <v>5.0000000000000001E-3</v>
      </c>
      <c r="K399" s="68" t="s">
        <v>12</v>
      </c>
      <c r="L399" s="67" t="s">
        <v>9</v>
      </c>
      <c r="M399" s="133"/>
      <c r="N399" s="174" t="s">
        <v>158</v>
      </c>
      <c r="P399" s="171" t="s">
        <v>157</v>
      </c>
    </row>
    <row r="400" spans="1:26" ht="12.5" x14ac:dyDescent="0.25">
      <c r="A400" s="120">
        <v>1</v>
      </c>
      <c r="B400" s="119" t="s">
        <v>30</v>
      </c>
      <c r="C400" s="120"/>
      <c r="D400" s="195">
        <v>748</v>
      </c>
      <c r="E400" s="63">
        <f t="shared" ref="E400:E411" si="309">D400*$E$2</f>
        <v>3682.2397766000004</v>
      </c>
      <c r="F400" s="63"/>
      <c r="G400" s="61">
        <f t="shared" ref="G400:G411" si="310">E400*$G$10</f>
        <v>408.72861520260005</v>
      </c>
      <c r="H400" s="60">
        <f t="shared" ref="H400:H411" si="311">IF(E400&lt;$L$2,$L$2-E400,0)</f>
        <v>0</v>
      </c>
      <c r="I400" s="61">
        <f t="shared" ref="I400:I411" si="312">(E400*98.25%)*$I$10</f>
        <v>332.83765340687404</v>
      </c>
      <c r="J400" s="60">
        <f t="shared" ref="J400:J411" si="313">(E400*98.25%)*$J$10</f>
        <v>18.089002902547502</v>
      </c>
      <c r="K400" s="62" t="s">
        <v>61</v>
      </c>
      <c r="L400" s="63">
        <f t="shared" ref="L400:L411" si="314">E400-G400+H400-I400-J400</f>
        <v>2922.5845050879789</v>
      </c>
      <c r="M400" s="51"/>
      <c r="N400" s="150">
        <v>2763.4326898722748</v>
      </c>
      <c r="O400" s="147"/>
      <c r="P400" s="128">
        <f t="shared" ref="P400:P411" si="315">L400-N400</f>
        <v>159.15181521570412</v>
      </c>
    </row>
    <row r="401" spans="1:26" ht="12.5" x14ac:dyDescent="0.25">
      <c r="A401" s="120">
        <v>2</v>
      </c>
      <c r="B401" s="119" t="s">
        <v>30</v>
      </c>
      <c r="C401" s="120"/>
      <c r="D401" s="195">
        <v>797</v>
      </c>
      <c r="E401" s="63">
        <f t="shared" si="309"/>
        <v>3923.4560186500003</v>
      </c>
      <c r="F401" s="63"/>
      <c r="G401" s="61">
        <f t="shared" si="310"/>
        <v>435.50361807015003</v>
      </c>
      <c r="H401" s="60">
        <f t="shared" si="311"/>
        <v>0</v>
      </c>
      <c r="I401" s="61">
        <f t="shared" si="312"/>
        <v>354.64118952577354</v>
      </c>
      <c r="J401" s="60">
        <f t="shared" si="313"/>
        <v>19.273977691618128</v>
      </c>
      <c r="K401" s="62" t="s">
        <v>61</v>
      </c>
      <c r="L401" s="63">
        <f t="shared" si="314"/>
        <v>3114.0372333624587</v>
      </c>
      <c r="M401" s="51"/>
      <c r="N401" s="150">
        <v>2945.6779143725998</v>
      </c>
      <c r="O401" s="147"/>
      <c r="P401" s="128">
        <f t="shared" si="315"/>
        <v>168.35931898985882</v>
      </c>
    </row>
    <row r="402" spans="1:26" ht="12.5" x14ac:dyDescent="0.25">
      <c r="A402" s="120">
        <v>3</v>
      </c>
      <c r="B402" s="119" t="s">
        <v>34</v>
      </c>
      <c r="C402" s="120"/>
      <c r="D402" s="195">
        <v>835</v>
      </c>
      <c r="E402" s="63">
        <f t="shared" si="309"/>
        <v>4110.5216757500002</v>
      </c>
      <c r="F402" s="63"/>
      <c r="G402" s="61">
        <f t="shared" si="310"/>
        <v>456.26790600825001</v>
      </c>
      <c r="H402" s="60">
        <f t="shared" si="311"/>
        <v>0</v>
      </c>
      <c r="I402" s="61">
        <f t="shared" si="312"/>
        <v>371.55005427104254</v>
      </c>
      <c r="J402" s="60">
        <f t="shared" si="313"/>
        <v>20.192937732121877</v>
      </c>
      <c r="K402" s="62" t="s">
        <v>61</v>
      </c>
      <c r="L402" s="63">
        <f t="shared" si="314"/>
        <v>3262.5107777385861</v>
      </c>
      <c r="M402" s="51"/>
      <c r="N402" s="150">
        <v>3087.0109456177493</v>
      </c>
      <c r="O402" s="147"/>
      <c r="P402" s="128">
        <f t="shared" si="315"/>
        <v>175.4998321208368</v>
      </c>
    </row>
    <row r="403" spans="1:26" ht="12.5" x14ac:dyDescent="0.25">
      <c r="A403" s="277">
        <v>4</v>
      </c>
      <c r="B403" s="367" t="s">
        <v>34</v>
      </c>
      <c r="C403" s="120"/>
      <c r="D403" s="197">
        <v>895</v>
      </c>
      <c r="E403" s="63">
        <f t="shared" si="309"/>
        <v>4405.88850275</v>
      </c>
      <c r="F403" s="63"/>
      <c r="G403" s="61">
        <f t="shared" si="310"/>
        <v>489.05362380525003</v>
      </c>
      <c r="H403" s="60">
        <f t="shared" si="311"/>
        <v>0</v>
      </c>
      <c r="I403" s="61">
        <f t="shared" si="312"/>
        <v>398.24826176357249</v>
      </c>
      <c r="J403" s="60">
        <f t="shared" si="313"/>
        <v>21.643927269759374</v>
      </c>
      <c r="K403" s="62" t="s">
        <v>61</v>
      </c>
      <c r="L403" s="63">
        <f t="shared" si="314"/>
        <v>3496.9426899114183</v>
      </c>
      <c r="M403" s="51"/>
      <c r="N403" s="150">
        <v>3310.16836337325</v>
      </c>
      <c r="O403" s="147"/>
      <c r="P403" s="128">
        <f t="shared" si="315"/>
        <v>186.77432653816822</v>
      </c>
    </row>
    <row r="404" spans="1:26" ht="12.5" x14ac:dyDescent="0.25">
      <c r="A404" s="277"/>
      <c r="B404" s="367"/>
      <c r="C404" s="120"/>
      <c r="D404" s="197">
        <v>930</v>
      </c>
      <c r="E404" s="63">
        <f t="shared" si="309"/>
        <v>4578.1858185000001</v>
      </c>
      <c r="F404" s="63"/>
      <c r="G404" s="61">
        <f t="shared" si="310"/>
        <v>508.17862585350002</v>
      </c>
      <c r="H404" s="60">
        <f t="shared" si="311"/>
        <v>0</v>
      </c>
      <c r="I404" s="61">
        <f t="shared" si="312"/>
        <v>413.82221613421501</v>
      </c>
      <c r="J404" s="60">
        <f t="shared" si="313"/>
        <v>22.49033783338125</v>
      </c>
      <c r="K404" s="62" t="s">
        <v>61</v>
      </c>
      <c r="L404" s="63">
        <f t="shared" si="314"/>
        <v>3633.6946386789041</v>
      </c>
      <c r="M404" s="51"/>
      <c r="N404" s="150">
        <v>3440.3435237306244</v>
      </c>
      <c r="O404" s="147"/>
      <c r="P404" s="128">
        <f t="shared" si="315"/>
        <v>193.3511149482797</v>
      </c>
    </row>
    <row r="405" spans="1:26" ht="12.5" x14ac:dyDescent="0.25">
      <c r="A405" s="277"/>
      <c r="B405" s="367"/>
      <c r="C405" s="120"/>
      <c r="D405" s="197">
        <v>977</v>
      </c>
      <c r="E405" s="63">
        <f t="shared" si="309"/>
        <v>4809.5564996500007</v>
      </c>
      <c r="F405" s="63"/>
      <c r="G405" s="61">
        <f t="shared" si="310"/>
        <v>533.86077146115008</v>
      </c>
      <c r="H405" s="60">
        <f t="shared" si="311"/>
        <v>0</v>
      </c>
      <c r="I405" s="61">
        <f t="shared" si="312"/>
        <v>434.73581200336355</v>
      </c>
      <c r="J405" s="60">
        <f t="shared" si="313"/>
        <v>23.62694630453063</v>
      </c>
      <c r="K405" s="62" t="s">
        <v>61</v>
      </c>
      <c r="L405" s="63">
        <f t="shared" si="314"/>
        <v>3817.3329698809566</v>
      </c>
      <c r="M405" s="51"/>
      <c r="N405" s="150">
        <v>3615.1501676390999</v>
      </c>
      <c r="O405" s="147"/>
      <c r="P405" s="128">
        <f t="shared" si="315"/>
        <v>202.18280224185673</v>
      </c>
    </row>
    <row r="406" spans="1:26" s="14" customFormat="1" ht="12.5" x14ac:dyDescent="0.25">
      <c r="A406" s="277">
        <v>5</v>
      </c>
      <c r="B406" s="367" t="s">
        <v>43</v>
      </c>
      <c r="C406" s="120"/>
      <c r="D406" s="197">
        <v>977</v>
      </c>
      <c r="E406" s="63">
        <f t="shared" si="309"/>
        <v>4809.5564996500007</v>
      </c>
      <c r="F406" s="63"/>
      <c r="G406" s="61">
        <f t="shared" si="310"/>
        <v>533.86077146115008</v>
      </c>
      <c r="H406" s="60">
        <f t="shared" si="311"/>
        <v>0</v>
      </c>
      <c r="I406" s="61">
        <f t="shared" si="312"/>
        <v>434.73581200336355</v>
      </c>
      <c r="J406" s="60">
        <f t="shared" si="313"/>
        <v>23.62694630453063</v>
      </c>
      <c r="K406" s="62" t="s">
        <v>61</v>
      </c>
      <c r="L406" s="63">
        <f t="shared" si="314"/>
        <v>3817.3329698809566</v>
      </c>
      <c r="M406" s="51"/>
      <c r="N406" s="150">
        <v>3615.1501676390999</v>
      </c>
      <c r="O406" s="147"/>
      <c r="P406" s="128">
        <f t="shared" si="315"/>
        <v>202.18280224185673</v>
      </c>
    </row>
    <row r="407" spans="1:26" s="14" customFormat="1" ht="12.5" x14ac:dyDescent="0.25">
      <c r="A407" s="277"/>
      <c r="B407" s="367"/>
      <c r="C407" s="120"/>
      <c r="D407" s="197">
        <v>1017</v>
      </c>
      <c r="E407" s="63">
        <f t="shared" si="309"/>
        <v>5006.4677176499999</v>
      </c>
      <c r="F407" s="63"/>
      <c r="G407" s="61">
        <f t="shared" si="310"/>
        <v>555.71791665914998</v>
      </c>
      <c r="H407" s="60">
        <f t="shared" si="311"/>
        <v>0</v>
      </c>
      <c r="I407" s="61">
        <f t="shared" si="312"/>
        <v>452.53461699838351</v>
      </c>
      <c r="J407" s="60">
        <f t="shared" si="313"/>
        <v>24.594272662955628</v>
      </c>
      <c r="K407" s="62" t="s">
        <v>61</v>
      </c>
      <c r="L407" s="63">
        <f t="shared" si="314"/>
        <v>3973.6209113295113</v>
      </c>
      <c r="M407" s="51"/>
      <c r="N407" s="150">
        <v>3763.9217794760993</v>
      </c>
      <c r="O407" s="147"/>
      <c r="P407" s="128">
        <f t="shared" si="315"/>
        <v>209.69913185341193</v>
      </c>
    </row>
    <row r="408" spans="1:26" s="14" customFormat="1" ht="12.5" x14ac:dyDescent="0.25">
      <c r="A408" s="277"/>
      <c r="B408" s="367"/>
      <c r="C408" s="120"/>
      <c r="D408" s="197">
        <v>1072</v>
      </c>
      <c r="E408" s="63">
        <f t="shared" si="309"/>
        <v>5277.2206424000005</v>
      </c>
      <c r="F408" s="63"/>
      <c r="G408" s="61">
        <f t="shared" si="310"/>
        <v>585.77149130640009</v>
      </c>
      <c r="H408" s="60">
        <f t="shared" si="311"/>
        <v>0</v>
      </c>
      <c r="I408" s="61">
        <f t="shared" si="312"/>
        <v>477.00797386653602</v>
      </c>
      <c r="J408" s="60">
        <f t="shared" si="313"/>
        <v>25.924346405790004</v>
      </c>
      <c r="K408" s="62" t="s">
        <v>61</v>
      </c>
      <c r="L408" s="63">
        <f t="shared" si="314"/>
        <v>4188.5168308212742</v>
      </c>
      <c r="M408" s="51"/>
      <c r="N408" s="150">
        <v>3968.4827457519741</v>
      </c>
      <c r="O408" s="147"/>
      <c r="P408" s="128">
        <f t="shared" si="315"/>
        <v>220.03408506930009</v>
      </c>
    </row>
    <row r="409" spans="1:26" s="14" customFormat="1" ht="23.25" customHeight="1" x14ac:dyDescent="0.25">
      <c r="A409" s="277" t="s">
        <v>68</v>
      </c>
      <c r="B409" s="368" t="s">
        <v>43</v>
      </c>
      <c r="C409" s="120"/>
      <c r="D409" s="198">
        <v>1072</v>
      </c>
      <c r="E409" s="63">
        <f t="shared" si="309"/>
        <v>5277.2206424000005</v>
      </c>
      <c r="F409" s="63"/>
      <c r="G409" s="61">
        <f t="shared" si="310"/>
        <v>585.77149130640009</v>
      </c>
      <c r="H409" s="60">
        <f t="shared" si="311"/>
        <v>0</v>
      </c>
      <c r="I409" s="61">
        <f t="shared" si="312"/>
        <v>477.00797386653602</v>
      </c>
      <c r="J409" s="60">
        <f t="shared" si="313"/>
        <v>25.924346405790004</v>
      </c>
      <c r="K409" s="62" t="s">
        <v>61</v>
      </c>
      <c r="L409" s="63">
        <f t="shared" si="314"/>
        <v>4188.5168308212742</v>
      </c>
      <c r="M409" s="51"/>
      <c r="N409" s="150">
        <v>3968.4827457519741</v>
      </c>
      <c r="O409" s="147"/>
      <c r="P409" s="128">
        <f t="shared" si="315"/>
        <v>220.03408506930009</v>
      </c>
    </row>
    <row r="410" spans="1:26" s="14" customFormat="1" ht="12.5" x14ac:dyDescent="0.25">
      <c r="A410" s="277"/>
      <c r="B410" s="368"/>
      <c r="C410" s="120"/>
      <c r="D410" s="198">
        <v>1100</v>
      </c>
      <c r="E410" s="63">
        <f t="shared" si="309"/>
        <v>5415.0584950000002</v>
      </c>
      <c r="F410" s="63"/>
      <c r="G410" s="61">
        <f t="shared" si="310"/>
        <v>601.07149294500005</v>
      </c>
      <c r="H410" s="60">
        <f t="shared" si="311"/>
        <v>0</v>
      </c>
      <c r="I410" s="61">
        <f t="shared" si="312"/>
        <v>489.46713736305003</v>
      </c>
      <c r="J410" s="60">
        <f t="shared" si="313"/>
        <v>26.601474856687503</v>
      </c>
      <c r="K410" s="62" t="s">
        <v>61</v>
      </c>
      <c r="L410" s="63">
        <f t="shared" si="314"/>
        <v>4297.918389835263</v>
      </c>
      <c r="M410" s="51"/>
      <c r="N410" s="150">
        <v>4072.6228740378747</v>
      </c>
      <c r="O410" s="147"/>
      <c r="P410" s="128">
        <f t="shared" si="315"/>
        <v>225.29551579738836</v>
      </c>
    </row>
    <row r="411" spans="1:26" s="14" customFormat="1" ht="12.5" x14ac:dyDescent="0.25">
      <c r="A411" s="277"/>
      <c r="B411" s="368"/>
      <c r="C411" s="120"/>
      <c r="D411" s="198">
        <v>1129</v>
      </c>
      <c r="E411" s="63">
        <f t="shared" si="309"/>
        <v>5557.8191280500005</v>
      </c>
      <c r="F411" s="63"/>
      <c r="G411" s="61">
        <f t="shared" si="310"/>
        <v>616.91792321355001</v>
      </c>
      <c r="H411" s="60">
        <f t="shared" si="311"/>
        <v>0</v>
      </c>
      <c r="I411" s="61">
        <f t="shared" si="312"/>
        <v>502.37127098443949</v>
      </c>
      <c r="J411" s="60">
        <f t="shared" si="313"/>
        <v>27.302786466545626</v>
      </c>
      <c r="K411" s="62" t="s">
        <v>61</v>
      </c>
      <c r="L411" s="63">
        <f t="shared" si="314"/>
        <v>4411.2271473854653</v>
      </c>
      <c r="M411" s="51"/>
      <c r="N411" s="173">
        <v>4180.4822926196994</v>
      </c>
      <c r="O411" s="147"/>
      <c r="P411" s="170">
        <f t="shared" si="315"/>
        <v>230.74485476576592</v>
      </c>
    </row>
    <row r="412" spans="1:26" s="14" customFormat="1" ht="10.5" customHeight="1" x14ac:dyDescent="0.25">
      <c r="A412" s="326" t="s">
        <v>135</v>
      </c>
      <c r="B412" s="326"/>
      <c r="C412" s="326"/>
      <c r="D412" s="326"/>
      <c r="E412" s="326"/>
      <c r="F412" s="326"/>
      <c r="G412" s="326"/>
      <c r="H412" s="326"/>
      <c r="I412" s="326"/>
      <c r="J412" s="326"/>
      <c r="K412" s="326"/>
      <c r="L412" s="326"/>
      <c r="M412" s="189"/>
      <c r="N412" s="123"/>
      <c r="O412" s="123"/>
      <c r="P412" s="172" t="s">
        <v>43</v>
      </c>
    </row>
    <row r="413" spans="1:26" ht="22.5" customHeight="1" x14ac:dyDescent="0.25">
      <c r="A413" s="277" t="s">
        <v>26</v>
      </c>
      <c r="B413" s="53" t="s">
        <v>44</v>
      </c>
      <c r="C413" s="120" t="s">
        <v>32</v>
      </c>
      <c r="D413" s="120" t="s">
        <v>1</v>
      </c>
      <c r="E413" s="120" t="s">
        <v>3</v>
      </c>
      <c r="F413" s="120"/>
      <c r="G413" s="143" t="s">
        <v>5</v>
      </c>
      <c r="H413" s="120" t="s">
        <v>7</v>
      </c>
      <c r="I413" s="143" t="s">
        <v>6</v>
      </c>
      <c r="J413" s="120" t="s">
        <v>13</v>
      </c>
      <c r="K413" s="64" t="s">
        <v>14</v>
      </c>
      <c r="L413" s="120" t="s">
        <v>8</v>
      </c>
      <c r="M413" s="43"/>
      <c r="N413" s="123" t="s">
        <v>43</v>
      </c>
      <c r="P413" s="172" t="s">
        <v>43</v>
      </c>
    </row>
    <row r="414" spans="1:26" ht="20" x14ac:dyDescent="0.25">
      <c r="A414" s="277"/>
      <c r="B414" s="53" t="s">
        <v>45</v>
      </c>
      <c r="C414" s="67"/>
      <c r="D414" s="67" t="s">
        <v>2</v>
      </c>
      <c r="E414" s="67" t="s">
        <v>4</v>
      </c>
      <c r="F414" s="67"/>
      <c r="G414" s="70">
        <f>'Cat C '!$F$6</f>
        <v>0.111</v>
      </c>
      <c r="H414" s="67" t="s">
        <v>11</v>
      </c>
      <c r="I414" s="55">
        <f>'Cat C '!$H$6</f>
        <v>9.1999999999999998E-2</v>
      </c>
      <c r="J414" s="56">
        <f>'Cat C '!$I$6</f>
        <v>5.0000000000000001E-3</v>
      </c>
      <c r="K414" s="68" t="s">
        <v>12</v>
      </c>
      <c r="L414" s="67" t="s">
        <v>9</v>
      </c>
      <c r="M414" s="133"/>
      <c r="N414" s="174" t="s">
        <v>158</v>
      </c>
      <c r="P414" s="171" t="s">
        <v>157</v>
      </c>
      <c r="Q414" s="6"/>
      <c r="R414" s="6"/>
      <c r="S414" s="6"/>
      <c r="T414" s="6"/>
      <c r="U414" s="6"/>
      <c r="V414" s="6"/>
      <c r="W414" s="6"/>
      <c r="X414" s="6"/>
      <c r="Y414" s="6"/>
      <c r="Z414" s="6"/>
    </row>
    <row r="415" spans="1:26" ht="12.5" x14ac:dyDescent="0.25">
      <c r="A415" s="120">
        <v>1</v>
      </c>
      <c r="B415" s="119" t="s">
        <v>64</v>
      </c>
      <c r="C415" s="120"/>
      <c r="D415" s="195">
        <v>465</v>
      </c>
      <c r="E415" s="63">
        <f t="shared" ref="E415:E424" si="316">D415*$E$2</f>
        <v>2289.09290925</v>
      </c>
      <c r="F415" s="63"/>
      <c r="G415" s="61">
        <f t="shared" ref="G415:G423" si="317">E415*$G$10</f>
        <v>254.08931292675001</v>
      </c>
      <c r="H415" s="60">
        <f t="shared" ref="H415:H423" si="318">IF(E415&lt;$L$2,$L$2-E415,0)</f>
        <v>0</v>
      </c>
      <c r="I415" s="61">
        <f t="shared" ref="I415:I423" si="319">(E415*98.25%)*$I$10</f>
        <v>206.91110806710751</v>
      </c>
      <c r="J415" s="60">
        <f t="shared" ref="J415:J423" si="320">(E415*98.25%)*$J$10</f>
        <v>11.245168916690625</v>
      </c>
      <c r="K415" s="62" t="s">
        <v>61</v>
      </c>
      <c r="L415" s="63">
        <f t="shared" ref="L415:L423" si="321">E415-G415+H415-I415-J415</f>
        <v>1816.847319339452</v>
      </c>
      <c r="M415" s="51"/>
      <c r="N415" s="150">
        <v>1710.8735361254996</v>
      </c>
      <c r="O415" s="147"/>
      <c r="P415" s="128">
        <f t="shared" ref="P415:P424" si="322">L415-N415</f>
        <v>105.9737832139524</v>
      </c>
    </row>
    <row r="416" spans="1:26" ht="12.5" x14ac:dyDescent="0.25">
      <c r="A416" s="120">
        <v>2</v>
      </c>
      <c r="B416" s="119" t="s">
        <v>30</v>
      </c>
      <c r="C416" s="120"/>
      <c r="D416" s="195">
        <v>492</v>
      </c>
      <c r="E416" s="63">
        <f t="shared" si="316"/>
        <v>2422.0079814000001</v>
      </c>
      <c r="F416" s="63"/>
      <c r="G416" s="61">
        <f t="shared" si="317"/>
        <v>268.84288593540003</v>
      </c>
      <c r="H416" s="60">
        <f t="shared" si="318"/>
        <v>0</v>
      </c>
      <c r="I416" s="61">
        <f t="shared" si="319"/>
        <v>218.925301438746</v>
      </c>
      <c r="J416" s="60">
        <f t="shared" si="320"/>
        <v>11.898114208627501</v>
      </c>
      <c r="K416" s="62" t="s">
        <v>61</v>
      </c>
      <c r="L416" s="63">
        <f t="shared" si="321"/>
        <v>1922.3416798172268</v>
      </c>
      <c r="M416" s="51"/>
      <c r="N416" s="150">
        <v>1811.294374115475</v>
      </c>
      <c r="O416" s="147"/>
      <c r="P416" s="128">
        <f t="shared" si="322"/>
        <v>111.04730570175184</v>
      </c>
    </row>
    <row r="417" spans="1:16" ht="12.5" x14ac:dyDescent="0.25">
      <c r="A417" s="120">
        <v>3</v>
      </c>
      <c r="B417" s="119" t="s">
        <v>30</v>
      </c>
      <c r="C417" s="120"/>
      <c r="D417" s="195">
        <v>515</v>
      </c>
      <c r="E417" s="63">
        <f t="shared" si="316"/>
        <v>2535.2319317500001</v>
      </c>
      <c r="F417" s="63"/>
      <c r="G417" s="61">
        <f t="shared" si="317"/>
        <v>281.41074442425003</v>
      </c>
      <c r="H417" s="60">
        <f t="shared" si="318"/>
        <v>0</v>
      </c>
      <c r="I417" s="61">
        <f t="shared" si="319"/>
        <v>229.15961431088249</v>
      </c>
      <c r="J417" s="60">
        <f t="shared" si="320"/>
        <v>12.454326864721875</v>
      </c>
      <c r="K417" s="62" t="s">
        <v>61</v>
      </c>
      <c r="L417" s="63">
        <f t="shared" si="321"/>
        <v>2012.2072461501457</v>
      </c>
      <c r="M417" s="51"/>
      <c r="N417" s="150">
        <v>1896.8380509217498</v>
      </c>
      <c r="O417" s="147"/>
      <c r="P417" s="128">
        <f t="shared" si="322"/>
        <v>115.36919522839594</v>
      </c>
    </row>
    <row r="418" spans="1:16" ht="12.5" x14ac:dyDescent="0.25">
      <c r="A418" s="120">
        <v>4</v>
      </c>
      <c r="B418" s="119" t="s">
        <v>30</v>
      </c>
      <c r="C418" s="120"/>
      <c r="D418" s="195">
        <v>534</v>
      </c>
      <c r="E418" s="63">
        <f t="shared" si="316"/>
        <v>2628.7647603</v>
      </c>
      <c r="F418" s="63"/>
      <c r="G418" s="61">
        <f t="shared" si="317"/>
        <v>291.79288839330002</v>
      </c>
      <c r="H418" s="60">
        <f t="shared" si="318"/>
        <v>0</v>
      </c>
      <c r="I418" s="61">
        <f t="shared" si="319"/>
        <v>237.61404668351702</v>
      </c>
      <c r="J418" s="60">
        <f t="shared" si="320"/>
        <v>12.913806884973752</v>
      </c>
      <c r="K418" s="62" t="s">
        <v>61</v>
      </c>
      <c r="L418" s="63">
        <f t="shared" si="321"/>
        <v>2086.4440183382089</v>
      </c>
      <c r="M418" s="51"/>
      <c r="N418" s="150">
        <v>1967.5045665443249</v>
      </c>
      <c r="O418" s="147"/>
      <c r="P418" s="128">
        <f t="shared" si="322"/>
        <v>118.93945179388402</v>
      </c>
    </row>
    <row r="419" spans="1:16" ht="12.5" x14ac:dyDescent="0.25">
      <c r="A419" s="120">
        <v>5</v>
      </c>
      <c r="B419" s="119" t="s">
        <v>34</v>
      </c>
      <c r="C419" s="120"/>
      <c r="D419" s="195">
        <v>556</v>
      </c>
      <c r="E419" s="63">
        <f t="shared" si="316"/>
        <v>2737.0659302000004</v>
      </c>
      <c r="F419" s="63"/>
      <c r="G419" s="61">
        <f t="shared" si="317"/>
        <v>303.81431825220005</v>
      </c>
      <c r="H419" s="60">
        <f t="shared" si="318"/>
        <v>0</v>
      </c>
      <c r="I419" s="61">
        <f t="shared" si="319"/>
        <v>247.40338943077805</v>
      </c>
      <c r="J419" s="60">
        <f t="shared" si="320"/>
        <v>13.445836382107503</v>
      </c>
      <c r="K419" s="62" t="s">
        <v>61</v>
      </c>
      <c r="L419" s="63">
        <f t="shared" si="321"/>
        <v>2172.4023861349147</v>
      </c>
      <c r="M419" s="51"/>
      <c r="N419" s="150">
        <v>2049.3289530546749</v>
      </c>
      <c r="O419" s="147"/>
      <c r="P419" s="128">
        <f t="shared" si="322"/>
        <v>123.07343308023974</v>
      </c>
    </row>
    <row r="420" spans="1:16" ht="12.5" x14ac:dyDescent="0.25">
      <c r="A420" s="120">
        <v>6</v>
      </c>
      <c r="B420" s="119" t="s">
        <v>34</v>
      </c>
      <c r="C420" s="120"/>
      <c r="D420" s="195">
        <v>581</v>
      </c>
      <c r="E420" s="63">
        <f t="shared" si="316"/>
        <v>2860.1354414500001</v>
      </c>
      <c r="F420" s="63"/>
      <c r="G420" s="61">
        <f t="shared" si="317"/>
        <v>317.47503400095002</v>
      </c>
      <c r="H420" s="60">
        <f t="shared" si="318"/>
        <v>0</v>
      </c>
      <c r="I420" s="61">
        <f t="shared" si="319"/>
        <v>258.5276425526655</v>
      </c>
      <c r="J420" s="60">
        <f t="shared" si="320"/>
        <v>14.050415356123127</v>
      </c>
      <c r="K420" s="62" t="s">
        <v>61</v>
      </c>
      <c r="L420" s="63">
        <f t="shared" si="321"/>
        <v>2270.0823495402615</v>
      </c>
      <c r="M420" s="51"/>
      <c r="N420" s="150">
        <v>2142.3112104528</v>
      </c>
      <c r="O420" s="147"/>
      <c r="P420" s="128">
        <f t="shared" si="322"/>
        <v>127.77113908746151</v>
      </c>
    </row>
    <row r="421" spans="1:16" ht="12.5" x14ac:dyDescent="0.25">
      <c r="A421" s="120">
        <v>7</v>
      </c>
      <c r="B421" s="119" t="s">
        <v>34</v>
      </c>
      <c r="C421" s="120"/>
      <c r="D421" s="195">
        <v>610</v>
      </c>
      <c r="E421" s="63">
        <f t="shared" si="316"/>
        <v>3002.8960745000004</v>
      </c>
      <c r="F421" s="63"/>
      <c r="G421" s="61">
        <f t="shared" si="317"/>
        <v>333.32146426950004</v>
      </c>
      <c r="H421" s="60">
        <f t="shared" si="318"/>
        <v>0</v>
      </c>
      <c r="I421" s="61">
        <f t="shared" si="319"/>
        <v>271.43177617405502</v>
      </c>
      <c r="J421" s="60">
        <f t="shared" si="320"/>
        <v>14.751726965981252</v>
      </c>
      <c r="K421" s="62" t="s">
        <v>61</v>
      </c>
      <c r="L421" s="63">
        <f t="shared" si="321"/>
        <v>2383.3911070904642</v>
      </c>
      <c r="M421" s="51"/>
      <c r="N421" s="150">
        <v>2250.1706290346247</v>
      </c>
      <c r="O421" s="147"/>
      <c r="P421" s="128">
        <f t="shared" si="322"/>
        <v>133.22047805583952</v>
      </c>
    </row>
    <row r="422" spans="1:16" ht="12.5" x14ac:dyDescent="0.25">
      <c r="A422" s="120">
        <v>8</v>
      </c>
      <c r="B422" s="119" t="s">
        <v>33</v>
      </c>
      <c r="C422" s="120"/>
      <c r="D422" s="195">
        <v>647</v>
      </c>
      <c r="E422" s="63">
        <f t="shared" si="316"/>
        <v>3185.0389511500002</v>
      </c>
      <c r="F422" s="63"/>
      <c r="G422" s="61">
        <f t="shared" si="317"/>
        <v>353.53932357765001</v>
      </c>
      <c r="H422" s="60">
        <f t="shared" si="318"/>
        <v>0</v>
      </c>
      <c r="I422" s="61">
        <f t="shared" si="319"/>
        <v>287.89567079444856</v>
      </c>
      <c r="J422" s="60">
        <f t="shared" si="320"/>
        <v>15.646503847524377</v>
      </c>
      <c r="K422" s="62" t="s">
        <v>61</v>
      </c>
      <c r="L422" s="63">
        <f t="shared" si="321"/>
        <v>2527.9574529303773</v>
      </c>
      <c r="M422" s="51"/>
      <c r="N422" s="150">
        <v>2387.78436998385</v>
      </c>
      <c r="O422" s="147"/>
      <c r="P422" s="128">
        <f t="shared" si="322"/>
        <v>140.1730829465273</v>
      </c>
    </row>
    <row r="423" spans="1:16" s="14" customFormat="1" ht="12.5" x14ac:dyDescent="0.25">
      <c r="A423" s="120">
        <v>9</v>
      </c>
      <c r="B423" s="119" t="s">
        <v>33</v>
      </c>
      <c r="C423" s="120"/>
      <c r="D423" s="195">
        <v>681</v>
      </c>
      <c r="E423" s="63">
        <f t="shared" si="316"/>
        <v>3352.4134864500002</v>
      </c>
      <c r="F423" s="63"/>
      <c r="G423" s="61">
        <f t="shared" si="317"/>
        <v>372.11789699595005</v>
      </c>
      <c r="H423" s="60">
        <f t="shared" si="318"/>
        <v>0</v>
      </c>
      <c r="I423" s="61">
        <f t="shared" si="319"/>
        <v>303.02465504021552</v>
      </c>
      <c r="J423" s="60">
        <f t="shared" si="320"/>
        <v>16.468731252185627</v>
      </c>
      <c r="K423" s="62" t="s">
        <v>61</v>
      </c>
      <c r="L423" s="63">
        <f t="shared" si="321"/>
        <v>2660.8022031616492</v>
      </c>
      <c r="M423" s="51"/>
      <c r="N423" s="150">
        <v>2514.2402400452997</v>
      </c>
      <c r="O423" s="147"/>
      <c r="P423" s="128">
        <f t="shared" si="322"/>
        <v>146.56196311634949</v>
      </c>
    </row>
    <row r="424" spans="1:16" s="14" customFormat="1" ht="12.5" x14ac:dyDescent="0.25">
      <c r="A424" s="120">
        <v>10</v>
      </c>
      <c r="B424" s="165" t="s">
        <v>43</v>
      </c>
      <c r="C424" s="120"/>
      <c r="D424" s="195">
        <v>723</v>
      </c>
      <c r="E424" s="63">
        <f t="shared" si="316"/>
        <v>3559.1702653500001</v>
      </c>
      <c r="F424" s="63"/>
      <c r="G424" s="61">
        <f t="shared" ref="G424" si="323">E424*$G$10</f>
        <v>395.06789945385003</v>
      </c>
      <c r="H424" s="60">
        <f t="shared" ref="H424" si="324">IF(E424&lt;$L$2,$L$2-E424,0)</f>
        <v>0</v>
      </c>
      <c r="I424" s="61">
        <f t="shared" ref="I424" si="325">(E424*98.25%)*$I$10</f>
        <v>321.71340028498651</v>
      </c>
      <c r="J424" s="60">
        <f t="shared" ref="J424" si="326">(E424*98.25%)*$J$10</f>
        <v>17.484423928531875</v>
      </c>
      <c r="K424" s="62" t="s">
        <v>61</v>
      </c>
      <c r="L424" s="63">
        <f t="shared" ref="L424" si="327">E424-G424+H424-I424-J424</f>
        <v>2824.904541682632</v>
      </c>
      <c r="M424" s="51"/>
      <c r="N424" s="173">
        <v>2670.4504324741501</v>
      </c>
      <c r="O424" s="147"/>
      <c r="P424" s="170">
        <f t="shared" si="322"/>
        <v>154.4541092084819</v>
      </c>
    </row>
    <row r="425" spans="1:16" s="14" customFormat="1" ht="12.5" x14ac:dyDescent="0.25">
      <c r="A425" s="326" t="s">
        <v>136</v>
      </c>
      <c r="B425" s="326"/>
      <c r="C425" s="326"/>
      <c r="D425" s="326"/>
      <c r="E425" s="326"/>
      <c r="F425" s="326"/>
      <c r="G425" s="326"/>
      <c r="H425" s="326"/>
      <c r="I425" s="326"/>
      <c r="J425" s="326"/>
      <c r="K425" s="326"/>
      <c r="L425" s="326"/>
      <c r="M425" s="189"/>
      <c r="N425" s="123"/>
      <c r="O425" s="123"/>
      <c r="P425" s="172" t="s">
        <v>43</v>
      </c>
    </row>
    <row r="426" spans="1:16" ht="12.5" x14ac:dyDescent="0.25">
      <c r="A426" s="277" t="s">
        <v>26</v>
      </c>
      <c r="B426" s="53" t="s">
        <v>44</v>
      </c>
      <c r="C426" s="120" t="s">
        <v>32</v>
      </c>
      <c r="D426" s="120" t="s">
        <v>1</v>
      </c>
      <c r="E426" s="120" t="s">
        <v>3</v>
      </c>
      <c r="F426" s="120"/>
      <c r="G426" s="143" t="s">
        <v>5</v>
      </c>
      <c r="H426" s="120" t="s">
        <v>7</v>
      </c>
      <c r="I426" s="143" t="s">
        <v>6</v>
      </c>
      <c r="J426" s="120" t="s">
        <v>13</v>
      </c>
      <c r="K426" s="64" t="s">
        <v>14</v>
      </c>
      <c r="L426" s="120" t="s">
        <v>8</v>
      </c>
      <c r="M426" s="43"/>
      <c r="N426" s="123" t="s">
        <v>43</v>
      </c>
      <c r="P426" s="172" t="s">
        <v>43</v>
      </c>
    </row>
    <row r="427" spans="1:16" ht="20" x14ac:dyDescent="0.25">
      <c r="A427" s="277"/>
      <c r="B427" s="53" t="s">
        <v>45</v>
      </c>
      <c r="C427" s="67"/>
      <c r="D427" s="67" t="s">
        <v>2</v>
      </c>
      <c r="E427" s="67" t="s">
        <v>4</v>
      </c>
      <c r="F427" s="67"/>
      <c r="G427" s="70">
        <f>'Cat C '!$F$6</f>
        <v>0.111</v>
      </c>
      <c r="H427" s="67" t="s">
        <v>11</v>
      </c>
      <c r="I427" s="55">
        <f>'Cat C '!$H$6</f>
        <v>9.1999999999999998E-2</v>
      </c>
      <c r="J427" s="56">
        <f>'Cat C '!$I$6</f>
        <v>5.0000000000000001E-3</v>
      </c>
      <c r="K427" s="68" t="s">
        <v>12</v>
      </c>
      <c r="L427" s="67" t="s">
        <v>9</v>
      </c>
      <c r="M427" s="133"/>
      <c r="N427" s="174" t="s">
        <v>158</v>
      </c>
      <c r="P427" s="171" t="s">
        <v>157</v>
      </c>
    </row>
    <row r="428" spans="1:16" ht="12.5" x14ac:dyDescent="0.25">
      <c r="A428" s="120">
        <v>1</v>
      </c>
      <c r="B428" s="119" t="s">
        <v>64</v>
      </c>
      <c r="C428" s="120"/>
      <c r="D428" s="195">
        <v>568</v>
      </c>
      <c r="E428" s="63">
        <f t="shared" ref="E428:E433" si="328">D428*$E$2</f>
        <v>2796.1392956</v>
      </c>
      <c r="F428" s="63"/>
      <c r="G428" s="61">
        <f t="shared" ref="G428:G436" si="329">E428*$G$10</f>
        <v>310.3714618116</v>
      </c>
      <c r="H428" s="60">
        <f t="shared" ref="H428:H436" si="330">IF(E428&lt;$L$2,$L$2-E428,0)</f>
        <v>0</v>
      </c>
      <c r="I428" s="61">
        <f t="shared" ref="I428:I436" si="331">(E428*98.25%)*$I$10</f>
        <v>252.74303092928398</v>
      </c>
      <c r="J428" s="60">
        <f t="shared" ref="J428:J436" si="332">(E428*98.25%)*$J$10</f>
        <v>13.736034289635001</v>
      </c>
      <c r="K428" s="62" t="s">
        <v>61</v>
      </c>
      <c r="L428" s="63">
        <f t="shared" ref="L428:L436" si="333">E428-G428+H428-I428-J428</f>
        <v>2219.2887685694809</v>
      </c>
      <c r="M428" s="51"/>
      <c r="N428" s="150">
        <v>2015.85534039135</v>
      </c>
      <c r="O428" s="147"/>
      <c r="P428" s="128">
        <f t="shared" ref="P428:P437" si="334">L428-N428</f>
        <v>203.43342817813095</v>
      </c>
    </row>
    <row r="429" spans="1:16" ht="12.5" x14ac:dyDescent="0.25">
      <c r="A429" s="120">
        <v>2</v>
      </c>
      <c r="B429" s="119" t="s">
        <v>30</v>
      </c>
      <c r="C429" s="120"/>
      <c r="D429" s="195">
        <v>598</v>
      </c>
      <c r="E429" s="63">
        <f t="shared" si="328"/>
        <v>2943.8227091000003</v>
      </c>
      <c r="F429" s="63"/>
      <c r="G429" s="61">
        <f t="shared" si="329"/>
        <v>326.76432071010004</v>
      </c>
      <c r="H429" s="60">
        <f t="shared" si="330"/>
        <v>0</v>
      </c>
      <c r="I429" s="61">
        <f t="shared" si="331"/>
        <v>266.09213467554906</v>
      </c>
      <c r="J429" s="60">
        <f t="shared" si="332"/>
        <v>14.461529058453753</v>
      </c>
      <c r="K429" s="62" t="s">
        <v>61</v>
      </c>
      <c r="L429" s="63">
        <f t="shared" si="333"/>
        <v>2336.5047246558975</v>
      </c>
      <c r="M429" s="51"/>
      <c r="N429" s="150">
        <v>2127.4340492690994</v>
      </c>
      <c r="O429" s="147"/>
      <c r="P429" s="128">
        <f t="shared" si="334"/>
        <v>209.07067538679803</v>
      </c>
    </row>
    <row r="430" spans="1:16" ht="12.5" x14ac:dyDescent="0.25">
      <c r="A430" s="120">
        <v>3</v>
      </c>
      <c r="B430" s="119" t="s">
        <v>34</v>
      </c>
      <c r="C430" s="120"/>
      <c r="D430" s="195">
        <v>628</v>
      </c>
      <c r="E430" s="63">
        <f t="shared" si="328"/>
        <v>3091.5061226000003</v>
      </c>
      <c r="F430" s="63"/>
      <c r="G430" s="61">
        <f t="shared" si="329"/>
        <v>343.15717960860002</v>
      </c>
      <c r="H430" s="60">
        <f t="shared" si="330"/>
        <v>0</v>
      </c>
      <c r="I430" s="61">
        <f t="shared" si="331"/>
        <v>279.44123842181403</v>
      </c>
      <c r="J430" s="60">
        <f t="shared" si="332"/>
        <v>15.187023827272501</v>
      </c>
      <c r="K430" s="62" t="s">
        <v>61</v>
      </c>
      <c r="L430" s="63">
        <f t="shared" si="333"/>
        <v>2453.7206807423136</v>
      </c>
      <c r="M430" s="51"/>
      <c r="N430" s="150">
        <v>2239.0127581468496</v>
      </c>
      <c r="O430" s="147"/>
      <c r="P430" s="128">
        <f t="shared" si="334"/>
        <v>214.70792259546397</v>
      </c>
    </row>
    <row r="431" spans="1:16" ht="12.5" x14ac:dyDescent="0.25">
      <c r="A431" s="120">
        <v>4</v>
      </c>
      <c r="B431" s="119" t="s">
        <v>34</v>
      </c>
      <c r="C431" s="120"/>
      <c r="D431" s="195">
        <v>658</v>
      </c>
      <c r="E431" s="63">
        <f t="shared" si="328"/>
        <v>3239.1895361000002</v>
      </c>
      <c r="F431" s="63"/>
      <c r="G431" s="61">
        <f t="shared" si="329"/>
        <v>359.5500385071</v>
      </c>
      <c r="H431" s="60">
        <f t="shared" si="330"/>
        <v>0</v>
      </c>
      <c r="I431" s="61">
        <f t="shared" si="331"/>
        <v>292.79034216807901</v>
      </c>
      <c r="J431" s="60">
        <f t="shared" si="332"/>
        <v>15.912518596091251</v>
      </c>
      <c r="K431" s="62" t="s">
        <v>61</v>
      </c>
      <c r="L431" s="63">
        <f t="shared" si="333"/>
        <v>2570.9366368287301</v>
      </c>
      <c r="M431" s="51"/>
      <c r="N431" s="150">
        <v>2350.5914670246002</v>
      </c>
      <c r="O431" s="147"/>
      <c r="P431" s="128">
        <f t="shared" si="334"/>
        <v>220.34516980412991</v>
      </c>
    </row>
    <row r="432" spans="1:16" ht="12.5" x14ac:dyDescent="0.25">
      <c r="A432" s="120">
        <v>5</v>
      </c>
      <c r="B432" s="119" t="s">
        <v>34</v>
      </c>
      <c r="C432" s="120"/>
      <c r="D432" s="195">
        <v>693</v>
      </c>
      <c r="E432" s="63">
        <f t="shared" si="328"/>
        <v>3411.4868518500002</v>
      </c>
      <c r="F432" s="63"/>
      <c r="G432" s="61">
        <f t="shared" si="329"/>
        <v>378.67504055535005</v>
      </c>
      <c r="H432" s="60">
        <f t="shared" si="330"/>
        <v>0</v>
      </c>
      <c r="I432" s="61">
        <f t="shared" si="331"/>
        <v>308.36429653872153</v>
      </c>
      <c r="J432" s="60">
        <f t="shared" si="332"/>
        <v>16.758929159713126</v>
      </c>
      <c r="K432" s="62" t="s">
        <v>61</v>
      </c>
      <c r="L432" s="63">
        <f t="shared" si="333"/>
        <v>2707.6885855962155</v>
      </c>
      <c r="M432" s="51"/>
      <c r="N432" s="150">
        <v>2480.766627381975</v>
      </c>
      <c r="O432" s="147"/>
      <c r="P432" s="128">
        <f t="shared" si="334"/>
        <v>226.92195821424048</v>
      </c>
    </row>
    <row r="433" spans="1:16" ht="12.5" x14ac:dyDescent="0.25">
      <c r="A433" s="120">
        <v>6</v>
      </c>
      <c r="B433" s="119" t="s">
        <v>34</v>
      </c>
      <c r="C433" s="120"/>
      <c r="D433" s="195">
        <v>728</v>
      </c>
      <c r="E433" s="63">
        <f t="shared" si="328"/>
        <v>3583.7841676000003</v>
      </c>
      <c r="F433" s="63"/>
      <c r="G433" s="61">
        <f t="shared" si="329"/>
        <v>397.80004260360005</v>
      </c>
      <c r="H433" s="60">
        <f t="shared" si="330"/>
        <v>0</v>
      </c>
      <c r="I433" s="61">
        <f t="shared" si="331"/>
        <v>323.93825090936406</v>
      </c>
      <c r="J433" s="60">
        <f t="shared" si="332"/>
        <v>17.605339723335003</v>
      </c>
      <c r="K433" s="62" t="s">
        <v>61</v>
      </c>
      <c r="L433" s="63">
        <f t="shared" si="333"/>
        <v>2844.4405343637013</v>
      </c>
      <c r="M433" s="51"/>
      <c r="N433" s="150">
        <v>2610.9417877393498</v>
      </c>
      <c r="O433" s="147"/>
      <c r="P433" s="128">
        <f t="shared" si="334"/>
        <v>233.4987466243515</v>
      </c>
    </row>
    <row r="434" spans="1:16" ht="12.5" x14ac:dyDescent="0.25">
      <c r="A434" s="120">
        <v>7</v>
      </c>
      <c r="B434" s="119" t="s">
        <v>33</v>
      </c>
      <c r="C434" s="120"/>
      <c r="D434" s="195">
        <v>760</v>
      </c>
      <c r="E434" s="63">
        <f>D434*$E$2</f>
        <v>3741.3131420000004</v>
      </c>
      <c r="F434" s="63"/>
      <c r="G434" s="61">
        <f t="shared" si="329"/>
        <v>415.28575876200006</v>
      </c>
      <c r="H434" s="60">
        <f t="shared" si="330"/>
        <v>0</v>
      </c>
      <c r="I434" s="61">
        <f t="shared" si="331"/>
        <v>338.17729490538005</v>
      </c>
      <c r="J434" s="60">
        <f t="shared" si="332"/>
        <v>18.379200810075005</v>
      </c>
      <c r="K434" s="62" t="s">
        <v>61</v>
      </c>
      <c r="L434" s="63">
        <f t="shared" si="333"/>
        <v>2969.4708875225451</v>
      </c>
      <c r="M434" s="51"/>
      <c r="N434" s="150">
        <v>2729.9590772089496</v>
      </c>
      <c r="O434" s="147"/>
      <c r="P434" s="128">
        <f t="shared" si="334"/>
        <v>239.51181031359556</v>
      </c>
    </row>
    <row r="435" spans="1:16" ht="12.5" x14ac:dyDescent="0.25">
      <c r="A435" s="120">
        <v>8</v>
      </c>
      <c r="B435" s="119" t="s">
        <v>33</v>
      </c>
      <c r="C435" s="120"/>
      <c r="D435" s="195">
        <v>794</v>
      </c>
      <c r="E435" s="63">
        <f>D435*$E$2</f>
        <v>3908.6876773000004</v>
      </c>
      <c r="F435" s="63"/>
      <c r="G435" s="61">
        <f t="shared" si="329"/>
        <v>433.86433218030004</v>
      </c>
      <c r="H435" s="60">
        <f t="shared" si="330"/>
        <v>0</v>
      </c>
      <c r="I435" s="61">
        <f t="shared" si="331"/>
        <v>353.30627915114701</v>
      </c>
      <c r="J435" s="60">
        <f t="shared" si="332"/>
        <v>19.201428214736254</v>
      </c>
      <c r="K435" s="62" t="s">
        <v>61</v>
      </c>
      <c r="L435" s="63">
        <f t="shared" si="333"/>
        <v>3102.3156377538171</v>
      </c>
      <c r="M435" s="51"/>
      <c r="N435" s="150">
        <v>2856.4149472704003</v>
      </c>
      <c r="O435" s="147"/>
      <c r="P435" s="128">
        <f t="shared" si="334"/>
        <v>245.90069048341684</v>
      </c>
    </row>
    <row r="436" spans="1:16" ht="12.5" x14ac:dyDescent="0.25">
      <c r="A436" s="120">
        <v>9</v>
      </c>
      <c r="B436" s="119" t="s">
        <v>33</v>
      </c>
      <c r="C436" s="120"/>
      <c r="D436" s="195">
        <v>832</v>
      </c>
      <c r="E436" s="63">
        <f>D436*$E$2</f>
        <v>4095.7533344000003</v>
      </c>
      <c r="F436" s="63"/>
      <c r="G436" s="61">
        <f t="shared" si="329"/>
        <v>454.62862011840002</v>
      </c>
      <c r="H436" s="60">
        <f t="shared" si="330"/>
        <v>0</v>
      </c>
      <c r="I436" s="61">
        <f t="shared" si="331"/>
        <v>370.21514389641601</v>
      </c>
      <c r="J436" s="60">
        <f t="shared" si="332"/>
        <v>20.120388255240002</v>
      </c>
      <c r="K436" s="62" t="s">
        <v>61</v>
      </c>
      <c r="L436" s="63">
        <f t="shared" si="333"/>
        <v>3250.789182129944</v>
      </c>
      <c r="M436" s="51"/>
      <c r="N436" s="150">
        <v>2997.7479785155497</v>
      </c>
      <c r="O436" s="147"/>
      <c r="P436" s="128">
        <f t="shared" si="334"/>
        <v>253.04120361439436</v>
      </c>
    </row>
    <row r="437" spans="1:16" ht="12.5" x14ac:dyDescent="0.25">
      <c r="A437" s="54">
        <v>10</v>
      </c>
      <c r="B437" s="157" t="s">
        <v>43</v>
      </c>
      <c r="C437" s="156"/>
      <c r="D437" s="195">
        <v>835</v>
      </c>
      <c r="E437" s="59">
        <f>D437*$E$2</f>
        <v>4110.5216757500002</v>
      </c>
      <c r="F437" s="59"/>
      <c r="G437" s="153">
        <f t="shared" ref="G437" si="335">E437*$G$10</f>
        <v>456.26790600825001</v>
      </c>
      <c r="H437" s="114">
        <f t="shared" ref="H437" si="336">IF(E437&lt;$L$2,$L$2-E437,0)</f>
        <v>0</v>
      </c>
      <c r="I437" s="153">
        <f t="shared" ref="I437" si="337">(E437*98.25%)*$I$10</f>
        <v>371.55005427104254</v>
      </c>
      <c r="J437" s="114">
        <f t="shared" ref="J437" si="338">(E437*98.25%)*$J$10</f>
        <v>20.192937732121877</v>
      </c>
      <c r="K437" s="154" t="s">
        <v>61</v>
      </c>
      <c r="L437" s="59">
        <f t="shared" ref="L437" si="339">E437-G437+H437-I437-J437</f>
        <v>3262.5107777385861</v>
      </c>
      <c r="M437" s="51"/>
      <c r="N437" s="173">
        <v>3053.5373329544245</v>
      </c>
      <c r="O437" s="147"/>
      <c r="P437" s="170">
        <f t="shared" si="334"/>
        <v>208.97344478416153</v>
      </c>
    </row>
    <row r="438" spans="1:16" ht="12.5" x14ac:dyDescent="0.25">
      <c r="A438" s="326" t="s">
        <v>87</v>
      </c>
      <c r="B438" s="326"/>
      <c r="C438" s="326"/>
      <c r="D438" s="326"/>
      <c r="E438" s="326"/>
      <c r="F438" s="326"/>
      <c r="G438" s="326"/>
      <c r="H438" s="326"/>
      <c r="I438" s="326"/>
      <c r="J438" s="326"/>
      <c r="K438" s="326"/>
      <c r="L438" s="326"/>
      <c r="M438" s="189"/>
      <c r="P438" s="172" t="s">
        <v>43</v>
      </c>
    </row>
    <row r="439" spans="1:16" ht="12.5" x14ac:dyDescent="0.25">
      <c r="A439" s="222" t="s">
        <v>26</v>
      </c>
      <c r="B439" s="53" t="s">
        <v>44</v>
      </c>
      <c r="C439" s="67"/>
      <c r="D439" s="120" t="s">
        <v>1</v>
      </c>
      <c r="E439" s="120" t="s">
        <v>3</v>
      </c>
      <c r="F439" s="120"/>
      <c r="G439" s="143" t="s">
        <v>5</v>
      </c>
      <c r="H439" s="120" t="s">
        <v>7</v>
      </c>
      <c r="I439" s="143" t="s">
        <v>6</v>
      </c>
      <c r="J439" s="120" t="s">
        <v>13</v>
      </c>
      <c r="K439" s="64" t="s">
        <v>14</v>
      </c>
      <c r="L439" s="120" t="s">
        <v>8</v>
      </c>
      <c r="M439" s="43"/>
      <c r="N439" s="123" t="s">
        <v>43</v>
      </c>
      <c r="P439" s="172" t="s">
        <v>43</v>
      </c>
    </row>
    <row r="440" spans="1:16" ht="20" x14ac:dyDescent="0.25">
      <c r="A440" s="222"/>
      <c r="B440" s="53" t="s">
        <v>45</v>
      </c>
      <c r="C440" s="67"/>
      <c r="D440" s="67" t="s">
        <v>2</v>
      </c>
      <c r="E440" s="67" t="s">
        <v>4</v>
      </c>
      <c r="F440" s="67"/>
      <c r="G440" s="70">
        <f>'Cat C '!$F$6</f>
        <v>0.111</v>
      </c>
      <c r="H440" s="67" t="s">
        <v>11</v>
      </c>
      <c r="I440" s="55">
        <f>'Cat C '!$H$6</f>
        <v>9.1999999999999998E-2</v>
      </c>
      <c r="J440" s="56">
        <f>'Cat C '!$I$6</f>
        <v>5.0000000000000001E-3</v>
      </c>
      <c r="K440" s="68" t="s">
        <v>12</v>
      </c>
      <c r="L440" s="67" t="s">
        <v>9</v>
      </c>
      <c r="M440" s="133"/>
      <c r="N440" s="174" t="s">
        <v>158</v>
      </c>
      <c r="P440" s="171" t="s">
        <v>157</v>
      </c>
    </row>
    <row r="441" spans="1:16" ht="12.5" x14ac:dyDescent="0.25">
      <c r="A441" s="120">
        <v>1</v>
      </c>
      <c r="B441" s="164" t="s">
        <v>37</v>
      </c>
      <c r="C441" s="54"/>
      <c r="D441" s="197">
        <v>427</v>
      </c>
      <c r="E441" s="63">
        <f t="shared" ref="E441:E451" si="340">D441*$E$2</f>
        <v>2102.0272521500001</v>
      </c>
      <c r="F441" s="63"/>
      <c r="G441" s="61">
        <f t="shared" ref="G441:G451" si="341">E441*$G$10</f>
        <v>233.32502498865</v>
      </c>
      <c r="H441" s="60">
        <f t="shared" ref="H441:H451" si="342">IF(E441&lt;$L$2,$L$2-E441,0)</f>
        <v>0</v>
      </c>
      <c r="I441" s="61">
        <f t="shared" ref="I441:I451" si="343">(E441*98.25%)*$I$10</f>
        <v>190.00224332183853</v>
      </c>
      <c r="J441" s="60">
        <f t="shared" ref="J441:J451" si="344">(E441*98.25%)*$J$10</f>
        <v>10.326208876186877</v>
      </c>
      <c r="K441" s="62" t="s">
        <v>61</v>
      </c>
      <c r="L441" s="63">
        <f t="shared" ref="L441:L451" si="345">E441-G441+H441-I441-J441</f>
        <v>1668.3737749633246</v>
      </c>
      <c r="M441" s="51"/>
      <c r="N441" s="150">
        <v>1569.5405048803498</v>
      </c>
      <c r="O441" s="147"/>
      <c r="P441" s="128">
        <f t="shared" ref="P441:P451" si="346">L441-N441</f>
        <v>98.833270082974877</v>
      </c>
    </row>
    <row r="442" spans="1:16" ht="12.5" x14ac:dyDescent="0.25">
      <c r="A442" s="120">
        <v>2</v>
      </c>
      <c r="B442" s="164" t="s">
        <v>30</v>
      </c>
      <c r="C442" s="54"/>
      <c r="D442" s="197">
        <v>450</v>
      </c>
      <c r="E442" s="63">
        <f t="shared" si="340"/>
        <v>2215.2512025000001</v>
      </c>
      <c r="F442" s="63"/>
      <c r="G442" s="61">
        <f t="shared" si="341"/>
        <v>245.89288347750002</v>
      </c>
      <c r="H442" s="60">
        <f t="shared" si="342"/>
        <v>0</v>
      </c>
      <c r="I442" s="61">
        <f t="shared" si="343"/>
        <v>200.23655619397502</v>
      </c>
      <c r="J442" s="60">
        <f t="shared" si="344"/>
        <v>10.882421532281251</v>
      </c>
      <c r="K442" s="62" t="s">
        <v>61</v>
      </c>
      <c r="L442" s="63">
        <f t="shared" si="345"/>
        <v>1758.2393412962438</v>
      </c>
      <c r="M442" s="51"/>
      <c r="N442" s="150">
        <v>1655.084181686625</v>
      </c>
      <c r="O442" s="147"/>
      <c r="P442" s="128">
        <f t="shared" si="346"/>
        <v>103.15515960961875</v>
      </c>
    </row>
    <row r="443" spans="1:16" ht="12.5" x14ac:dyDescent="0.25">
      <c r="A443" s="120">
        <v>3</v>
      </c>
      <c r="B443" s="164" t="s">
        <v>30</v>
      </c>
      <c r="C443" s="54"/>
      <c r="D443" s="197">
        <v>478</v>
      </c>
      <c r="E443" s="63">
        <f t="shared" si="340"/>
        <v>2353.0890551000002</v>
      </c>
      <c r="F443" s="63"/>
      <c r="G443" s="61">
        <f t="shared" si="341"/>
        <v>261.1928851161</v>
      </c>
      <c r="H443" s="60">
        <f t="shared" si="342"/>
        <v>0</v>
      </c>
      <c r="I443" s="61">
        <f t="shared" si="343"/>
        <v>212.69571969048903</v>
      </c>
      <c r="J443" s="60">
        <f t="shared" si="344"/>
        <v>11.559549983178751</v>
      </c>
      <c r="K443" s="62" t="s">
        <v>61</v>
      </c>
      <c r="L443" s="63">
        <f t="shared" si="345"/>
        <v>1867.6409003102322</v>
      </c>
      <c r="M443" s="51"/>
      <c r="N443" s="150">
        <v>1759.2243099725249</v>
      </c>
      <c r="O443" s="147"/>
      <c r="P443" s="128">
        <f t="shared" si="346"/>
        <v>108.41659033770725</v>
      </c>
    </row>
    <row r="444" spans="1:16" ht="12.5" x14ac:dyDescent="0.25">
      <c r="A444" s="120">
        <v>4</v>
      </c>
      <c r="B444" s="164" t="s">
        <v>30</v>
      </c>
      <c r="C444" s="54"/>
      <c r="D444" s="197">
        <v>506</v>
      </c>
      <c r="E444" s="63">
        <f t="shared" ref="E444:E446" si="347">D444*$E$2</f>
        <v>2490.9269077000004</v>
      </c>
      <c r="F444" s="63"/>
      <c r="G444" s="61">
        <f t="shared" ref="G444:G446" si="348">E444*$G$10</f>
        <v>276.49288675470007</v>
      </c>
      <c r="H444" s="60">
        <f t="shared" ref="H444:H446" si="349">IF(E444&lt;$L$2,$L$2-E444,0)</f>
        <v>0</v>
      </c>
      <c r="I444" s="61">
        <f t="shared" ref="I444:I446" si="350">(E444*98.25%)*$I$10</f>
        <v>225.15488318700304</v>
      </c>
      <c r="J444" s="60">
        <f t="shared" ref="J444:J446" si="351">(E444*98.25%)*$J$10</f>
        <v>12.236678434076254</v>
      </c>
      <c r="K444" s="62" t="s">
        <v>61</v>
      </c>
      <c r="L444" s="63">
        <f t="shared" ref="L444:L446" si="352">E444-G444+H444-I444-J444</f>
        <v>1977.042459324221</v>
      </c>
      <c r="M444" s="51"/>
      <c r="N444" s="150">
        <v>1863.364438258425</v>
      </c>
      <c r="O444" s="147"/>
      <c r="P444" s="128">
        <f t="shared" si="346"/>
        <v>113.67802106579597</v>
      </c>
    </row>
    <row r="445" spans="1:16" ht="12.5" x14ac:dyDescent="0.25">
      <c r="A445" s="120">
        <v>5</v>
      </c>
      <c r="B445" s="164" t="s">
        <v>30</v>
      </c>
      <c r="C445" s="54"/>
      <c r="D445" s="197">
        <v>534</v>
      </c>
      <c r="E445" s="63">
        <f t="shared" si="347"/>
        <v>2628.7647603</v>
      </c>
      <c r="F445" s="63"/>
      <c r="G445" s="61">
        <f t="shared" si="348"/>
        <v>291.79288839330002</v>
      </c>
      <c r="H445" s="60">
        <f t="shared" si="349"/>
        <v>0</v>
      </c>
      <c r="I445" s="61">
        <f t="shared" si="350"/>
        <v>237.61404668351702</v>
      </c>
      <c r="J445" s="60">
        <f t="shared" si="351"/>
        <v>12.913806884973752</v>
      </c>
      <c r="K445" s="62" t="s">
        <v>61</v>
      </c>
      <c r="L445" s="63">
        <f t="shared" si="352"/>
        <v>2086.4440183382089</v>
      </c>
      <c r="M445" s="51"/>
      <c r="N445" s="150">
        <v>1967.5045665443249</v>
      </c>
      <c r="O445" s="147"/>
      <c r="P445" s="128">
        <f t="shared" si="346"/>
        <v>118.93945179388402</v>
      </c>
    </row>
    <row r="446" spans="1:16" ht="12.5" x14ac:dyDescent="0.25">
      <c r="A446" s="120">
        <v>6</v>
      </c>
      <c r="B446" s="164" t="s">
        <v>35</v>
      </c>
      <c r="C446" s="54"/>
      <c r="D446" s="197">
        <v>563</v>
      </c>
      <c r="E446" s="63">
        <f t="shared" si="347"/>
        <v>2771.5253933500003</v>
      </c>
      <c r="F446" s="63"/>
      <c r="G446" s="61">
        <f t="shared" si="348"/>
        <v>307.63931866185004</v>
      </c>
      <c r="H446" s="60">
        <f t="shared" si="349"/>
        <v>0</v>
      </c>
      <c r="I446" s="61">
        <f t="shared" si="350"/>
        <v>250.51818030490654</v>
      </c>
      <c r="J446" s="60">
        <f t="shared" si="351"/>
        <v>13.615118494831878</v>
      </c>
      <c r="K446" s="62" t="s">
        <v>61</v>
      </c>
      <c r="L446" s="63">
        <f t="shared" si="352"/>
        <v>2199.7527758884121</v>
      </c>
      <c r="M446" s="51"/>
      <c r="N446" s="150">
        <v>2075.3639851261501</v>
      </c>
      <c r="O446" s="147"/>
      <c r="P446" s="128">
        <f t="shared" si="346"/>
        <v>124.38879076226203</v>
      </c>
    </row>
    <row r="447" spans="1:16" ht="12.5" x14ac:dyDescent="0.25">
      <c r="A447" s="120">
        <v>7</v>
      </c>
      <c r="B447" s="164" t="s">
        <v>34</v>
      </c>
      <c r="C447" s="54"/>
      <c r="D447" s="197">
        <v>593</v>
      </c>
      <c r="E447" s="63">
        <f t="shared" si="340"/>
        <v>2919.2088068500002</v>
      </c>
      <c r="F447" s="63"/>
      <c r="G447" s="61">
        <f t="shared" si="341"/>
        <v>324.03217756035002</v>
      </c>
      <c r="H447" s="60">
        <f t="shared" si="342"/>
        <v>0</v>
      </c>
      <c r="I447" s="61">
        <f t="shared" si="343"/>
        <v>263.86728405117157</v>
      </c>
      <c r="J447" s="60">
        <f t="shared" si="344"/>
        <v>14.340613263650628</v>
      </c>
      <c r="K447" s="62" t="s">
        <v>61</v>
      </c>
      <c r="L447" s="63">
        <f t="shared" si="345"/>
        <v>2316.9687319748277</v>
      </c>
      <c r="M447" s="51"/>
      <c r="N447" s="150">
        <v>2186.9426940039002</v>
      </c>
      <c r="O447" s="147"/>
      <c r="P447" s="128">
        <f t="shared" si="346"/>
        <v>130.02603797092752</v>
      </c>
    </row>
    <row r="448" spans="1:16" ht="12.5" x14ac:dyDescent="0.25">
      <c r="A448" s="120">
        <v>8</v>
      </c>
      <c r="B448" s="164" t="s">
        <v>34</v>
      </c>
      <c r="C448" s="54"/>
      <c r="D448" s="197">
        <v>624</v>
      </c>
      <c r="E448" s="63">
        <f t="shared" si="340"/>
        <v>3071.8150008000002</v>
      </c>
      <c r="F448" s="63"/>
      <c r="G448" s="61">
        <f t="shared" si="341"/>
        <v>340.97146508880002</v>
      </c>
      <c r="H448" s="60">
        <f t="shared" si="342"/>
        <v>0</v>
      </c>
      <c r="I448" s="61">
        <f t="shared" si="343"/>
        <v>277.66135792231199</v>
      </c>
      <c r="J448" s="60">
        <f t="shared" si="344"/>
        <v>15.090291191430001</v>
      </c>
      <c r="K448" s="62" t="s">
        <v>61</v>
      </c>
      <c r="L448" s="63">
        <f t="shared" si="345"/>
        <v>2438.0918865974581</v>
      </c>
      <c r="M448" s="51"/>
      <c r="N448" s="150">
        <v>2302.2406931775749</v>
      </c>
      <c r="O448" s="147"/>
      <c r="P448" s="128">
        <f t="shared" si="346"/>
        <v>135.8511934198832</v>
      </c>
    </row>
    <row r="449" spans="1:16" ht="12.5" x14ac:dyDescent="0.25">
      <c r="A449" s="120">
        <v>9</v>
      </c>
      <c r="B449" s="164" t="s">
        <v>33</v>
      </c>
      <c r="C449" s="54"/>
      <c r="D449" s="197">
        <v>656</v>
      </c>
      <c r="E449" s="63">
        <f t="shared" si="340"/>
        <v>3229.3439752000004</v>
      </c>
      <c r="F449" s="63"/>
      <c r="G449" s="61">
        <f t="shared" si="341"/>
        <v>358.45718124720003</v>
      </c>
      <c r="H449" s="60">
        <f t="shared" si="342"/>
        <v>0</v>
      </c>
      <c r="I449" s="61">
        <f t="shared" si="343"/>
        <v>291.90040191832804</v>
      </c>
      <c r="J449" s="60">
        <f t="shared" si="344"/>
        <v>15.864152278170002</v>
      </c>
      <c r="K449" s="62" t="s">
        <v>61</v>
      </c>
      <c r="L449" s="63">
        <f t="shared" si="345"/>
        <v>2563.1222397563024</v>
      </c>
      <c r="M449" s="51"/>
      <c r="N449" s="150">
        <v>2421.2579826471751</v>
      </c>
      <c r="O449" s="147"/>
      <c r="P449" s="128">
        <f t="shared" si="346"/>
        <v>141.86425710912727</v>
      </c>
    </row>
    <row r="450" spans="1:16" ht="12.5" x14ac:dyDescent="0.25">
      <c r="A450" s="120">
        <v>10</v>
      </c>
      <c r="B450" s="164" t="s">
        <v>33</v>
      </c>
      <c r="C450" s="54"/>
      <c r="D450" s="197">
        <v>690</v>
      </c>
      <c r="E450" s="63">
        <f t="shared" si="340"/>
        <v>3396.7185105000003</v>
      </c>
      <c r="F450" s="63"/>
      <c r="G450" s="61">
        <f t="shared" si="341"/>
        <v>377.03575466550006</v>
      </c>
      <c r="H450" s="60">
        <f t="shared" si="342"/>
        <v>0</v>
      </c>
      <c r="I450" s="61">
        <f t="shared" si="343"/>
        <v>307.02938616409506</v>
      </c>
      <c r="J450" s="60">
        <f t="shared" si="344"/>
        <v>16.686379682831252</v>
      </c>
      <c r="K450" s="62" t="s">
        <v>61</v>
      </c>
      <c r="L450" s="63">
        <f t="shared" si="345"/>
        <v>2695.9669899875744</v>
      </c>
      <c r="M450" s="51"/>
      <c r="N450" s="150">
        <v>2547.7138527086249</v>
      </c>
      <c r="O450" s="147"/>
      <c r="P450" s="128">
        <f t="shared" si="346"/>
        <v>148.25313727894945</v>
      </c>
    </row>
    <row r="451" spans="1:16" ht="12.5" x14ac:dyDescent="0.25">
      <c r="A451" s="120">
        <v>11</v>
      </c>
      <c r="B451" s="165" t="s">
        <v>53</v>
      </c>
      <c r="C451" s="54"/>
      <c r="D451" s="197">
        <v>727</v>
      </c>
      <c r="E451" s="63">
        <f t="shared" si="340"/>
        <v>3578.8613871500002</v>
      </c>
      <c r="F451" s="63"/>
      <c r="G451" s="61">
        <f t="shared" si="341"/>
        <v>397.25361397365003</v>
      </c>
      <c r="H451" s="60">
        <f t="shared" si="342"/>
        <v>0</v>
      </c>
      <c r="I451" s="61">
        <f t="shared" si="343"/>
        <v>323.49328078448849</v>
      </c>
      <c r="J451" s="60">
        <f t="shared" si="344"/>
        <v>17.581156564374375</v>
      </c>
      <c r="K451" s="62" t="s">
        <v>61</v>
      </c>
      <c r="L451" s="63">
        <f t="shared" si="345"/>
        <v>2840.5333358274875</v>
      </c>
      <c r="M451" s="51"/>
      <c r="N451" s="173">
        <v>2685.3275936578493</v>
      </c>
      <c r="O451" s="147"/>
      <c r="P451" s="170">
        <f t="shared" si="346"/>
        <v>155.20574216963814</v>
      </c>
    </row>
    <row r="452" spans="1:16" ht="12.5" x14ac:dyDescent="0.25">
      <c r="A452" s="326" t="s">
        <v>142</v>
      </c>
      <c r="B452" s="326"/>
      <c r="C452" s="326"/>
      <c r="D452" s="326"/>
      <c r="E452" s="326"/>
      <c r="F452" s="326"/>
      <c r="G452" s="326"/>
      <c r="H452" s="326"/>
      <c r="I452" s="326"/>
      <c r="J452" s="326"/>
      <c r="K452" s="326"/>
      <c r="L452" s="326"/>
      <c r="M452" s="189"/>
      <c r="P452" s="172" t="s">
        <v>43</v>
      </c>
    </row>
    <row r="453" spans="1:16" ht="12.5" x14ac:dyDescent="0.25">
      <c r="A453" s="222" t="s">
        <v>26</v>
      </c>
      <c r="B453" s="53" t="s">
        <v>44</v>
      </c>
      <c r="C453" s="67"/>
      <c r="D453" s="120" t="s">
        <v>1</v>
      </c>
      <c r="E453" s="120" t="s">
        <v>3</v>
      </c>
      <c r="F453" s="120"/>
      <c r="G453" s="143" t="s">
        <v>5</v>
      </c>
      <c r="H453" s="120" t="s">
        <v>7</v>
      </c>
      <c r="I453" s="143" t="s">
        <v>6</v>
      </c>
      <c r="J453" s="120" t="s">
        <v>13</v>
      </c>
      <c r="K453" s="64" t="s">
        <v>14</v>
      </c>
      <c r="L453" s="120" t="s">
        <v>8</v>
      </c>
      <c r="M453" s="43"/>
      <c r="N453" s="123" t="s">
        <v>43</v>
      </c>
      <c r="P453" s="172" t="s">
        <v>43</v>
      </c>
    </row>
    <row r="454" spans="1:16" ht="20" x14ac:dyDescent="0.25">
      <c r="A454" s="222"/>
      <c r="B454" s="53" t="s">
        <v>45</v>
      </c>
      <c r="C454" s="67"/>
      <c r="D454" s="67" t="s">
        <v>2</v>
      </c>
      <c r="E454" s="67" t="s">
        <v>4</v>
      </c>
      <c r="F454" s="67"/>
      <c r="G454" s="70">
        <f>'Cat C '!$F$6</f>
        <v>0.111</v>
      </c>
      <c r="H454" s="67" t="s">
        <v>11</v>
      </c>
      <c r="I454" s="55">
        <f>'Cat C '!$H$6</f>
        <v>9.1999999999999998E-2</v>
      </c>
      <c r="J454" s="56">
        <f>'Cat C '!$I$6</f>
        <v>5.0000000000000001E-3</v>
      </c>
      <c r="K454" s="68" t="s">
        <v>12</v>
      </c>
      <c r="L454" s="67" t="s">
        <v>9</v>
      </c>
      <c r="M454" s="133"/>
      <c r="N454" s="174" t="s">
        <v>158</v>
      </c>
      <c r="P454" s="171" t="s">
        <v>157</v>
      </c>
    </row>
    <row r="455" spans="1:16" ht="12.5" x14ac:dyDescent="0.25">
      <c r="A455" s="54">
        <v>1</v>
      </c>
      <c r="B455" s="164" t="s">
        <v>30</v>
      </c>
      <c r="C455" s="54"/>
      <c r="D455" s="197">
        <v>487</v>
      </c>
      <c r="E455" s="63">
        <f t="shared" ref="E455:E462" si="353">D455*$E$2</f>
        <v>2397.3940791499999</v>
      </c>
      <c r="F455" s="63"/>
      <c r="G455" s="61">
        <f t="shared" ref="G455:G462" si="354">E455*$G$10</f>
        <v>266.11074278565002</v>
      </c>
      <c r="H455" s="60">
        <f t="shared" ref="H455:H462" si="355">IF(E455&lt;$L$2,$L$2-E455,0)</f>
        <v>0</v>
      </c>
      <c r="I455" s="61">
        <f t="shared" ref="I455:I462" si="356">(E455*98.25%)*$I$10</f>
        <v>216.70045081436851</v>
      </c>
      <c r="J455" s="60">
        <f t="shared" ref="J455:J462" si="357">(E455*98.25%)*$J$10</f>
        <v>11.777198413824376</v>
      </c>
      <c r="K455" s="62" t="s">
        <v>61</v>
      </c>
      <c r="L455" s="63">
        <f t="shared" ref="L455:L462" si="358">E455-G455+H455-I455-J455</f>
        <v>1902.8056871361571</v>
      </c>
      <c r="M455" s="51"/>
      <c r="N455" s="150">
        <v>1569.5405048803498</v>
      </c>
      <c r="O455" s="147"/>
      <c r="P455" s="128">
        <f t="shared" ref="P455:P462" si="359">L455-N455</f>
        <v>333.2651822558073</v>
      </c>
    </row>
    <row r="456" spans="1:16" ht="12.5" x14ac:dyDescent="0.25">
      <c r="A456" s="54">
        <v>2</v>
      </c>
      <c r="B456" s="164" t="s">
        <v>30</v>
      </c>
      <c r="C456" s="54"/>
      <c r="D456" s="197">
        <v>514</v>
      </c>
      <c r="E456" s="63">
        <f t="shared" si="353"/>
        <v>2530.3091512999999</v>
      </c>
      <c r="F456" s="63"/>
      <c r="G456" s="61">
        <f t="shared" si="354"/>
        <v>280.86431579430001</v>
      </c>
      <c r="H456" s="60">
        <f t="shared" si="355"/>
        <v>0</v>
      </c>
      <c r="I456" s="61">
        <f t="shared" si="356"/>
        <v>228.71464418600698</v>
      </c>
      <c r="J456" s="60">
        <f t="shared" si="357"/>
        <v>12.43014370576125</v>
      </c>
      <c r="K456" s="62" t="s">
        <v>61</v>
      </c>
      <c r="L456" s="63">
        <f t="shared" si="358"/>
        <v>2008.3000476139314</v>
      </c>
      <c r="M456" s="51"/>
      <c r="N456" s="150">
        <v>1617.8912787273748</v>
      </c>
      <c r="O456" s="147"/>
      <c r="P456" s="128">
        <f t="shared" si="359"/>
        <v>390.40876888655657</v>
      </c>
    </row>
    <row r="457" spans="1:16" ht="12.5" x14ac:dyDescent="0.25">
      <c r="A457" s="54">
        <v>3</v>
      </c>
      <c r="B457" s="164" t="s">
        <v>30</v>
      </c>
      <c r="C457" s="54"/>
      <c r="D457" s="197">
        <v>534</v>
      </c>
      <c r="E457" s="63">
        <f t="shared" ref="E457:E459" si="360">D457*$E$2</f>
        <v>2628.7647603</v>
      </c>
      <c r="F457" s="63"/>
      <c r="G457" s="61">
        <f t="shared" ref="G457:G459" si="361">E457*$G$10</f>
        <v>291.79288839330002</v>
      </c>
      <c r="H457" s="60">
        <f t="shared" ref="H457:H459" si="362">IF(E457&lt;$L$2,$L$2-E457,0)</f>
        <v>0</v>
      </c>
      <c r="I457" s="61">
        <f t="shared" ref="I457:I459" si="363">(E457*98.25%)*$I$10</f>
        <v>237.61404668351702</v>
      </c>
      <c r="J457" s="60">
        <f t="shared" ref="J457:J459" si="364">(E457*98.25%)*$J$10</f>
        <v>12.913806884973752</v>
      </c>
      <c r="K457" s="62" t="s">
        <v>61</v>
      </c>
      <c r="L457" s="63">
        <f t="shared" ref="L457:L459" si="365">E457-G457+H457-I457-J457</f>
        <v>2086.4440183382089</v>
      </c>
      <c r="M457" s="51"/>
      <c r="N457" s="150">
        <v>1692.277084645875</v>
      </c>
      <c r="O457" s="147"/>
      <c r="P457" s="128">
        <f t="shared" si="359"/>
        <v>394.16693369233394</v>
      </c>
    </row>
    <row r="458" spans="1:16" ht="12.5" x14ac:dyDescent="0.25">
      <c r="A458" s="54">
        <v>4</v>
      </c>
      <c r="B458" s="164" t="s">
        <v>34</v>
      </c>
      <c r="C458" s="54"/>
      <c r="D458" s="197">
        <v>557</v>
      </c>
      <c r="E458" s="63">
        <f t="shared" si="360"/>
        <v>2741.98871065</v>
      </c>
      <c r="F458" s="63"/>
      <c r="G458" s="61">
        <f t="shared" si="361"/>
        <v>304.36074688215001</v>
      </c>
      <c r="H458" s="60">
        <f t="shared" si="362"/>
        <v>0</v>
      </c>
      <c r="I458" s="61">
        <f t="shared" si="363"/>
        <v>247.8483595556535</v>
      </c>
      <c r="J458" s="60">
        <f t="shared" si="364"/>
        <v>13.470019541068126</v>
      </c>
      <c r="K458" s="62" t="s">
        <v>61</v>
      </c>
      <c r="L458" s="63">
        <f t="shared" si="365"/>
        <v>2176.3095846711281</v>
      </c>
      <c r="M458" s="51"/>
      <c r="N458" s="150">
        <v>1766.6628905643747</v>
      </c>
      <c r="O458" s="147"/>
      <c r="P458" s="128">
        <f t="shared" si="359"/>
        <v>409.64669410675333</v>
      </c>
    </row>
    <row r="459" spans="1:16" ht="12.5" x14ac:dyDescent="0.25">
      <c r="A459" s="54">
        <v>5</v>
      </c>
      <c r="B459" s="164" t="s">
        <v>34</v>
      </c>
      <c r="C459" s="54"/>
      <c r="D459" s="197">
        <v>584</v>
      </c>
      <c r="E459" s="63">
        <f t="shared" si="360"/>
        <v>2874.9037828</v>
      </c>
      <c r="F459" s="63"/>
      <c r="G459" s="61">
        <f t="shared" si="361"/>
        <v>319.1143198908</v>
      </c>
      <c r="H459" s="60">
        <f t="shared" si="362"/>
        <v>0</v>
      </c>
      <c r="I459" s="61">
        <f t="shared" si="363"/>
        <v>259.86255292729203</v>
      </c>
      <c r="J459" s="60">
        <f t="shared" si="364"/>
        <v>14.122964833005001</v>
      </c>
      <c r="K459" s="62" t="s">
        <v>61</v>
      </c>
      <c r="L459" s="63">
        <f t="shared" si="365"/>
        <v>2281.803945148903</v>
      </c>
      <c r="M459" s="51"/>
      <c r="N459" s="150">
        <v>1852.2065673706497</v>
      </c>
      <c r="O459" s="147"/>
      <c r="P459" s="128">
        <f t="shared" si="359"/>
        <v>429.5973777782533</v>
      </c>
    </row>
    <row r="460" spans="1:16" ht="12.5" x14ac:dyDescent="0.25">
      <c r="A460" s="54">
        <v>6</v>
      </c>
      <c r="B460" s="164" t="s">
        <v>36</v>
      </c>
      <c r="C460" s="54"/>
      <c r="D460" s="197">
        <v>603</v>
      </c>
      <c r="E460" s="63">
        <f t="shared" si="353"/>
        <v>2968.43661135</v>
      </c>
      <c r="F460" s="63"/>
      <c r="G460" s="61">
        <f t="shared" si="354"/>
        <v>329.49646385985</v>
      </c>
      <c r="H460" s="60">
        <f t="shared" si="355"/>
        <v>0</v>
      </c>
      <c r="I460" s="61">
        <f t="shared" si="356"/>
        <v>268.3169852999265</v>
      </c>
      <c r="J460" s="60">
        <f t="shared" si="357"/>
        <v>14.582444853256876</v>
      </c>
      <c r="K460" s="62" t="s">
        <v>61</v>
      </c>
      <c r="L460" s="63">
        <f t="shared" si="358"/>
        <v>2356.0407173369667</v>
      </c>
      <c r="M460" s="51"/>
      <c r="N460" s="150">
        <v>1937.750244176925</v>
      </c>
      <c r="O460" s="147"/>
      <c r="P460" s="128">
        <f t="shared" si="359"/>
        <v>418.29047316004176</v>
      </c>
    </row>
    <row r="461" spans="1:16" ht="12.5" x14ac:dyDescent="0.25">
      <c r="A461" s="54">
        <v>7</v>
      </c>
      <c r="B461" s="164" t="s">
        <v>33</v>
      </c>
      <c r="C461" s="54"/>
      <c r="D461" s="197">
        <v>645</v>
      </c>
      <c r="E461" s="63">
        <f t="shared" si="353"/>
        <v>3175.19339025</v>
      </c>
      <c r="F461" s="63"/>
      <c r="G461" s="61">
        <f t="shared" si="354"/>
        <v>352.44646631774998</v>
      </c>
      <c r="H461" s="60">
        <f t="shared" si="355"/>
        <v>0</v>
      </c>
      <c r="I461" s="61">
        <f t="shared" si="356"/>
        <v>287.00573054469749</v>
      </c>
      <c r="J461" s="60">
        <f t="shared" si="357"/>
        <v>15.598137529603125</v>
      </c>
      <c r="K461" s="62" t="s">
        <v>61</v>
      </c>
      <c r="L461" s="63">
        <f t="shared" si="358"/>
        <v>2520.1430558579491</v>
      </c>
      <c r="M461" s="51"/>
      <c r="N461" s="150">
        <v>2023.2939209831998</v>
      </c>
      <c r="O461" s="147"/>
      <c r="P461" s="128">
        <f t="shared" si="359"/>
        <v>496.84913487474932</v>
      </c>
    </row>
    <row r="462" spans="1:16" ht="12.5" x14ac:dyDescent="0.25">
      <c r="A462" s="54">
        <v>8</v>
      </c>
      <c r="B462" s="164" t="s">
        <v>43</v>
      </c>
      <c r="C462" s="54"/>
      <c r="D462" s="197">
        <v>687</v>
      </c>
      <c r="E462" s="63">
        <f t="shared" si="353"/>
        <v>3381.9501691500004</v>
      </c>
      <c r="F462" s="63"/>
      <c r="G462" s="61">
        <f t="shared" si="354"/>
        <v>375.39646877565008</v>
      </c>
      <c r="H462" s="60">
        <f t="shared" si="355"/>
        <v>0</v>
      </c>
      <c r="I462" s="61">
        <f t="shared" si="356"/>
        <v>305.69447578946853</v>
      </c>
      <c r="J462" s="60">
        <f t="shared" si="357"/>
        <v>16.613830205949377</v>
      </c>
      <c r="K462" s="62" t="s">
        <v>61</v>
      </c>
      <c r="L462" s="63">
        <f t="shared" si="358"/>
        <v>2684.2453943789324</v>
      </c>
      <c r="M462" s="51"/>
      <c r="N462" s="150">
        <v>2108.8375977894748</v>
      </c>
      <c r="O462" s="147"/>
      <c r="P462" s="128">
        <f t="shared" si="359"/>
        <v>575.40779658945758</v>
      </c>
    </row>
    <row r="463" spans="1:16" ht="12.5" x14ac:dyDescent="0.25">
      <c r="A463" s="326" t="s">
        <v>143</v>
      </c>
      <c r="B463" s="326"/>
      <c r="C463" s="326"/>
      <c r="D463" s="326"/>
      <c r="E463" s="326"/>
      <c r="F463" s="326"/>
      <c r="G463" s="326"/>
      <c r="H463" s="326"/>
      <c r="I463" s="326"/>
      <c r="J463" s="326"/>
      <c r="K463" s="326"/>
      <c r="L463" s="326"/>
      <c r="M463" s="189"/>
      <c r="P463" s="172" t="s">
        <v>43</v>
      </c>
    </row>
    <row r="464" spans="1:16" ht="12.5" x14ac:dyDescent="0.25">
      <c r="A464" s="222" t="s">
        <v>26</v>
      </c>
      <c r="B464" s="53" t="s">
        <v>44</v>
      </c>
      <c r="C464" s="67"/>
      <c r="D464" s="67" t="s">
        <v>1</v>
      </c>
      <c r="E464" s="67" t="s">
        <v>3</v>
      </c>
      <c r="F464" s="67"/>
      <c r="G464" s="136" t="s">
        <v>5</v>
      </c>
      <c r="H464" s="120" t="s">
        <v>7</v>
      </c>
      <c r="I464" s="136" t="s">
        <v>6</v>
      </c>
      <c r="J464" s="67" t="s">
        <v>13</v>
      </c>
      <c r="K464" s="68" t="s">
        <v>14</v>
      </c>
      <c r="L464" s="67" t="s">
        <v>8</v>
      </c>
      <c r="M464" s="133"/>
      <c r="N464" s="123" t="s">
        <v>43</v>
      </c>
      <c r="P464" s="172" t="s">
        <v>43</v>
      </c>
    </row>
    <row r="465" spans="1:16" ht="20" x14ac:dyDescent="0.25">
      <c r="A465" s="222"/>
      <c r="B465" s="53" t="s">
        <v>45</v>
      </c>
      <c r="C465" s="67"/>
      <c r="D465" s="67" t="s">
        <v>2</v>
      </c>
      <c r="E465" s="67" t="s">
        <v>4</v>
      </c>
      <c r="F465" s="67"/>
      <c r="G465" s="70">
        <f>'Cat C '!$F$6</f>
        <v>0.111</v>
      </c>
      <c r="H465" s="67" t="s">
        <v>11</v>
      </c>
      <c r="I465" s="55">
        <f>'Cat C '!$H$6</f>
        <v>9.1999999999999998E-2</v>
      </c>
      <c r="J465" s="56">
        <f>'Cat C '!$I$6</f>
        <v>5.0000000000000001E-3</v>
      </c>
      <c r="K465" s="68" t="s">
        <v>12</v>
      </c>
      <c r="L465" s="67" t="s">
        <v>9</v>
      </c>
      <c r="M465" s="133"/>
      <c r="N465" s="174" t="s">
        <v>158</v>
      </c>
      <c r="P465" s="171" t="s">
        <v>157</v>
      </c>
    </row>
    <row r="466" spans="1:16" ht="12.5" x14ac:dyDescent="0.25">
      <c r="A466" s="168" t="s">
        <v>145</v>
      </c>
      <c r="B466" s="164" t="s">
        <v>43</v>
      </c>
      <c r="C466" s="168"/>
      <c r="D466" s="197">
        <v>471</v>
      </c>
      <c r="E466" s="63">
        <f t="shared" ref="E466:E468" si="366">D466*$E$2</f>
        <v>2318.6295919500003</v>
      </c>
      <c r="F466" s="63"/>
      <c r="G466" s="61">
        <f t="shared" ref="G466:G474" si="367">E466*$G$10</f>
        <v>257.36788470645001</v>
      </c>
      <c r="H466" s="60">
        <f t="shared" ref="H466:H474" si="368">IF(E466&lt;$L$2,$L$2-E466,0)</f>
        <v>0</v>
      </c>
      <c r="I466" s="61">
        <f t="shared" ref="I466:I474" si="369">(E466*98.25%)*$I$10</f>
        <v>209.58092881636054</v>
      </c>
      <c r="J466" s="60">
        <f t="shared" ref="J466:J474" si="370">(E466*98.25%)*$J$10</f>
        <v>11.390267870454377</v>
      </c>
      <c r="K466" s="62" t="s">
        <v>61</v>
      </c>
      <c r="L466" s="63">
        <f t="shared" ref="L466:L474" si="371">E466-G466+H466-I466-J466</f>
        <v>1840.2905105567356</v>
      </c>
      <c r="M466" s="51"/>
      <c r="N466" s="150">
        <v>1733.1892779010498</v>
      </c>
      <c r="O466" s="147"/>
      <c r="P466" s="128">
        <f t="shared" ref="P466:P476" si="372">L466-N466</f>
        <v>107.10123265568586</v>
      </c>
    </row>
    <row r="467" spans="1:16" ht="12.5" x14ac:dyDescent="0.25">
      <c r="A467" s="168" t="s">
        <v>146</v>
      </c>
      <c r="B467" s="164" t="s">
        <v>43</v>
      </c>
      <c r="C467" s="54"/>
      <c r="D467" s="197">
        <v>495</v>
      </c>
      <c r="E467" s="63">
        <f t="shared" si="366"/>
        <v>2436.77632275</v>
      </c>
      <c r="F467" s="63"/>
      <c r="G467" s="61">
        <f t="shared" si="367"/>
        <v>270.48217182525002</v>
      </c>
      <c r="H467" s="60">
        <f t="shared" si="368"/>
        <v>0</v>
      </c>
      <c r="I467" s="61">
        <f t="shared" si="369"/>
        <v>220.26021181337251</v>
      </c>
      <c r="J467" s="60">
        <f t="shared" si="370"/>
        <v>11.970663685509376</v>
      </c>
      <c r="K467" s="62" t="s">
        <v>61</v>
      </c>
      <c r="L467" s="63">
        <f t="shared" si="371"/>
        <v>1934.0632754258679</v>
      </c>
      <c r="M467" s="51"/>
      <c r="N467" s="150">
        <v>1822.45224500325</v>
      </c>
      <c r="O467" s="147"/>
      <c r="P467" s="128">
        <f t="shared" si="372"/>
        <v>111.61103042261789</v>
      </c>
    </row>
    <row r="468" spans="1:16" ht="12.5" x14ac:dyDescent="0.25">
      <c r="A468" s="168">
        <v>1</v>
      </c>
      <c r="B468" s="164" t="s">
        <v>30</v>
      </c>
      <c r="C468" s="54"/>
      <c r="D468" s="197">
        <v>520</v>
      </c>
      <c r="E468" s="63">
        <f t="shared" si="366"/>
        <v>2559.8458340000002</v>
      </c>
      <c r="F468" s="63"/>
      <c r="G468" s="61">
        <f t="shared" si="367"/>
        <v>284.14288757400004</v>
      </c>
      <c r="H468" s="60">
        <f t="shared" si="368"/>
        <v>0</v>
      </c>
      <c r="I468" s="61">
        <f t="shared" si="369"/>
        <v>231.38446493526004</v>
      </c>
      <c r="J468" s="60">
        <f t="shared" si="370"/>
        <v>12.575242659525003</v>
      </c>
      <c r="K468" s="62" t="s">
        <v>61</v>
      </c>
      <c r="L468" s="63">
        <f t="shared" si="371"/>
        <v>2031.7432388312154</v>
      </c>
      <c r="M468" s="51"/>
      <c r="N468" s="150">
        <v>1915.4345024013749</v>
      </c>
      <c r="O468" s="147"/>
      <c r="P468" s="128">
        <f t="shared" si="372"/>
        <v>116.30873642984056</v>
      </c>
    </row>
    <row r="469" spans="1:16" ht="12.5" x14ac:dyDescent="0.25">
      <c r="A469" s="168">
        <v>2</v>
      </c>
      <c r="B469" s="164" t="s">
        <v>30</v>
      </c>
      <c r="C469" s="54"/>
      <c r="D469" s="202">
        <v>558</v>
      </c>
      <c r="E469" s="63">
        <f>D469*$E$2</f>
        <v>2746.9114911000001</v>
      </c>
      <c r="F469" s="63"/>
      <c r="G469" s="61">
        <f t="shared" si="367"/>
        <v>304.90717551210003</v>
      </c>
      <c r="H469" s="60">
        <f t="shared" si="368"/>
        <v>0</v>
      </c>
      <c r="I469" s="61">
        <f t="shared" si="369"/>
        <v>248.29332968052904</v>
      </c>
      <c r="J469" s="60">
        <f t="shared" si="370"/>
        <v>13.494202700028753</v>
      </c>
      <c r="K469" s="62" t="s">
        <v>61</v>
      </c>
      <c r="L469" s="63">
        <f t="shared" si="371"/>
        <v>2180.2167832073424</v>
      </c>
      <c r="M469" s="51"/>
      <c r="N469" s="150">
        <v>2056.7675336465245</v>
      </c>
      <c r="O469" s="147"/>
      <c r="P469" s="128">
        <f t="shared" si="372"/>
        <v>123.44924956081786</v>
      </c>
    </row>
    <row r="470" spans="1:16" ht="12.5" x14ac:dyDescent="0.25">
      <c r="A470" s="168">
        <v>3</v>
      </c>
      <c r="B470" s="164" t="s">
        <v>30</v>
      </c>
      <c r="C470" s="54"/>
      <c r="D470" s="197">
        <v>582</v>
      </c>
      <c r="E470" s="63">
        <f>D470*$E$2</f>
        <v>2865.0582219000003</v>
      </c>
      <c r="F470" s="63"/>
      <c r="G470" s="61">
        <f t="shared" si="367"/>
        <v>318.02146263090003</v>
      </c>
      <c r="H470" s="60">
        <f t="shared" si="368"/>
        <v>0</v>
      </c>
      <c r="I470" s="61">
        <f t="shared" si="369"/>
        <v>258.97261267754101</v>
      </c>
      <c r="J470" s="60">
        <f t="shared" si="370"/>
        <v>14.074598515083752</v>
      </c>
      <c r="K470" s="62" t="s">
        <v>61</v>
      </c>
      <c r="L470" s="63">
        <f t="shared" si="371"/>
        <v>2273.9895480764753</v>
      </c>
      <c r="M470" s="51"/>
      <c r="N470" s="150">
        <v>2146.030500748725</v>
      </c>
      <c r="O470" s="147"/>
      <c r="P470" s="128">
        <f t="shared" si="372"/>
        <v>127.95904732775034</v>
      </c>
    </row>
    <row r="471" spans="1:16" ht="12.5" x14ac:dyDescent="0.25">
      <c r="A471" s="168">
        <v>4</v>
      </c>
      <c r="B471" s="164" t="s">
        <v>35</v>
      </c>
      <c r="C471" s="54"/>
      <c r="D471" s="197">
        <v>615</v>
      </c>
      <c r="E471" s="63">
        <f t="shared" ref="E471:E475" si="373">D471*$E$2</f>
        <v>3027.5099767500001</v>
      </c>
      <c r="F471" s="63"/>
      <c r="G471" s="61">
        <f t="shared" si="367"/>
        <v>336.05360741925</v>
      </c>
      <c r="H471" s="60">
        <f t="shared" si="368"/>
        <v>0</v>
      </c>
      <c r="I471" s="61">
        <f t="shared" si="369"/>
        <v>273.65662679843251</v>
      </c>
      <c r="J471" s="60">
        <f t="shared" si="370"/>
        <v>14.872642760784377</v>
      </c>
      <c r="K471" s="62" t="s">
        <v>61</v>
      </c>
      <c r="L471" s="63">
        <f t="shared" si="371"/>
        <v>2402.927099771533</v>
      </c>
      <c r="M471" s="51"/>
      <c r="N471" s="150">
        <v>2268.7670805142498</v>
      </c>
      <c r="O471" s="147"/>
      <c r="P471" s="128">
        <f t="shared" si="372"/>
        <v>134.16001925728324</v>
      </c>
    </row>
    <row r="472" spans="1:16" ht="12.5" x14ac:dyDescent="0.25">
      <c r="A472" s="168">
        <v>5</v>
      </c>
      <c r="B472" s="164" t="s">
        <v>34</v>
      </c>
      <c r="C472" s="54"/>
      <c r="D472" s="197">
        <v>648</v>
      </c>
      <c r="E472" s="63">
        <f t="shared" si="373"/>
        <v>3189.9617316000003</v>
      </c>
      <c r="F472" s="63"/>
      <c r="G472" s="61">
        <f t="shared" si="367"/>
        <v>354.08575220760002</v>
      </c>
      <c r="H472" s="60">
        <f t="shared" si="368"/>
        <v>0</v>
      </c>
      <c r="I472" s="61">
        <f t="shared" si="369"/>
        <v>288.34064091932402</v>
      </c>
      <c r="J472" s="60">
        <f t="shared" si="370"/>
        <v>15.670687006485002</v>
      </c>
      <c r="K472" s="62" t="s">
        <v>61</v>
      </c>
      <c r="L472" s="63">
        <f t="shared" si="371"/>
        <v>2531.8646514665916</v>
      </c>
      <c r="M472" s="51"/>
      <c r="N472" s="150">
        <v>2391.5036602797745</v>
      </c>
      <c r="O472" s="147"/>
      <c r="P472" s="128">
        <f t="shared" si="372"/>
        <v>140.36099118681705</v>
      </c>
    </row>
    <row r="473" spans="1:16" ht="12.5" x14ac:dyDescent="0.25">
      <c r="A473" s="168">
        <v>6</v>
      </c>
      <c r="B473" s="164" t="s">
        <v>34</v>
      </c>
      <c r="C473" s="54"/>
      <c r="D473" s="197">
        <v>681</v>
      </c>
      <c r="E473" s="63">
        <f t="shared" si="373"/>
        <v>3352.4134864500002</v>
      </c>
      <c r="F473" s="63"/>
      <c r="G473" s="61">
        <f t="shared" si="367"/>
        <v>372.11789699595005</v>
      </c>
      <c r="H473" s="60">
        <f t="shared" si="368"/>
        <v>0</v>
      </c>
      <c r="I473" s="61">
        <f t="shared" si="369"/>
        <v>303.02465504021552</v>
      </c>
      <c r="J473" s="60">
        <f t="shared" si="370"/>
        <v>16.468731252185627</v>
      </c>
      <c r="K473" s="62" t="s">
        <v>61</v>
      </c>
      <c r="L473" s="63">
        <f t="shared" si="371"/>
        <v>2660.8022031616492</v>
      </c>
      <c r="M473" s="51"/>
      <c r="N473" s="150">
        <v>2514.2402400452997</v>
      </c>
      <c r="O473" s="147"/>
      <c r="P473" s="128">
        <f t="shared" si="372"/>
        <v>146.56196311634949</v>
      </c>
    </row>
    <row r="474" spans="1:16" ht="12.5" x14ac:dyDescent="0.25">
      <c r="A474" s="168">
        <v>7</v>
      </c>
      <c r="B474" s="164" t="s">
        <v>33</v>
      </c>
      <c r="C474" s="54"/>
      <c r="D474" s="197">
        <v>714</v>
      </c>
      <c r="E474" s="63">
        <f t="shared" si="373"/>
        <v>3514.8652413000004</v>
      </c>
      <c r="F474" s="63"/>
      <c r="G474" s="61">
        <f t="shared" si="367"/>
        <v>390.15004178430007</v>
      </c>
      <c r="H474" s="60">
        <f t="shared" si="368"/>
        <v>0</v>
      </c>
      <c r="I474" s="61">
        <f t="shared" si="369"/>
        <v>317.70866916110708</v>
      </c>
      <c r="J474" s="60">
        <f t="shared" si="370"/>
        <v>17.266775497886254</v>
      </c>
      <c r="K474" s="62" t="s">
        <v>61</v>
      </c>
      <c r="L474" s="63">
        <f t="shared" si="371"/>
        <v>2789.7397548567073</v>
      </c>
      <c r="M474" s="51"/>
      <c r="N474" s="150">
        <v>2636.976819810825</v>
      </c>
      <c r="O474" s="147"/>
      <c r="P474" s="128">
        <f t="shared" si="372"/>
        <v>152.76293504588239</v>
      </c>
    </row>
    <row r="475" spans="1:16" ht="12.5" x14ac:dyDescent="0.25">
      <c r="A475" s="168">
        <v>8</v>
      </c>
      <c r="B475" s="164" t="s">
        <v>33</v>
      </c>
      <c r="C475" s="120"/>
      <c r="D475" s="197">
        <v>743</v>
      </c>
      <c r="E475" s="63">
        <f t="shared" si="373"/>
        <v>3657.6258743500002</v>
      </c>
      <c r="F475" s="63"/>
      <c r="G475" s="61">
        <f t="shared" ref="G475" si="374">E475*$G$10</f>
        <v>405.99647205285004</v>
      </c>
      <c r="H475" s="60">
        <f t="shared" ref="H475" si="375">IF(E475&lt;$L$2,$L$2-E475,0)</f>
        <v>0</v>
      </c>
      <c r="I475" s="61">
        <f t="shared" ref="I475" si="376">(E475*98.25%)*$I$10</f>
        <v>330.61280278249654</v>
      </c>
      <c r="J475" s="60">
        <f t="shared" ref="J475" si="377">(E475*98.25%)*$J$10</f>
        <v>17.968087107744378</v>
      </c>
      <c r="K475" s="62" t="s">
        <v>61</v>
      </c>
      <c r="L475" s="63">
        <f t="shared" ref="L475" si="378">E475-G475+H475-I475-J475</f>
        <v>2903.0485124069091</v>
      </c>
      <c r="M475" s="51"/>
      <c r="N475" s="150">
        <v>2744.8362383926496</v>
      </c>
      <c r="O475" s="147"/>
      <c r="P475" s="128">
        <f t="shared" si="372"/>
        <v>158.21227401425949</v>
      </c>
    </row>
    <row r="476" spans="1:16" ht="12.5" x14ac:dyDescent="0.25">
      <c r="A476" s="168">
        <v>9</v>
      </c>
      <c r="B476" s="164"/>
      <c r="C476" s="120"/>
      <c r="D476" s="197">
        <v>769</v>
      </c>
      <c r="E476" s="63">
        <f t="shared" ref="E476" si="379">D476*$E$2</f>
        <v>3785.6181660500001</v>
      </c>
      <c r="F476" s="63"/>
      <c r="G476" s="61">
        <f t="shared" ref="G476" si="380">E476*$G$10</f>
        <v>420.20361643155002</v>
      </c>
      <c r="H476" s="60">
        <f t="shared" ref="H476" si="381">IF(E476&lt;$L$2,$L$2-E476,0)</f>
        <v>0</v>
      </c>
      <c r="I476" s="61">
        <f t="shared" ref="I476" si="382">(E476*98.25%)*$I$10</f>
        <v>342.18202602925953</v>
      </c>
      <c r="J476" s="60">
        <f t="shared" ref="J476" si="383">(E476*98.25%)*$J$10</f>
        <v>18.596849240720626</v>
      </c>
      <c r="K476" s="62" t="s">
        <v>61</v>
      </c>
      <c r="L476" s="63">
        <f t="shared" ref="L476" si="384">E476-G476+H476-I476-J476</f>
        <v>3004.6356743484698</v>
      </c>
      <c r="M476" s="51"/>
      <c r="N476" s="173">
        <v>2841.5377860866997</v>
      </c>
      <c r="O476" s="147"/>
      <c r="P476" s="170">
        <f t="shared" si="372"/>
        <v>163.09788826177009</v>
      </c>
    </row>
    <row r="477" spans="1:16" ht="12.5" x14ac:dyDescent="0.25">
      <c r="A477" s="326" t="s">
        <v>85</v>
      </c>
      <c r="B477" s="326"/>
      <c r="C477" s="326"/>
      <c r="D477" s="326"/>
      <c r="E477" s="326"/>
      <c r="F477" s="326"/>
      <c r="G477" s="326"/>
      <c r="H477" s="326"/>
      <c r="I477" s="326"/>
      <c r="J477" s="326"/>
      <c r="K477" s="326"/>
      <c r="L477" s="326"/>
      <c r="M477" s="189"/>
      <c r="P477" s="172" t="s">
        <v>43</v>
      </c>
    </row>
    <row r="478" spans="1:16" ht="12.5" x14ac:dyDescent="0.25">
      <c r="A478" s="222" t="s">
        <v>26</v>
      </c>
      <c r="B478" s="53" t="s">
        <v>44</v>
      </c>
      <c r="C478" s="67"/>
      <c r="D478" s="120" t="s">
        <v>1</v>
      </c>
      <c r="E478" s="120" t="s">
        <v>3</v>
      </c>
      <c r="F478" s="120"/>
      <c r="G478" s="143" t="s">
        <v>5</v>
      </c>
      <c r="H478" s="120" t="s">
        <v>7</v>
      </c>
      <c r="I478" s="143" t="s">
        <v>6</v>
      </c>
      <c r="J478" s="120" t="s">
        <v>13</v>
      </c>
      <c r="K478" s="64" t="s">
        <v>14</v>
      </c>
      <c r="L478" s="120" t="s">
        <v>8</v>
      </c>
      <c r="M478" s="43"/>
      <c r="N478" s="123" t="s">
        <v>43</v>
      </c>
      <c r="P478" s="172" t="s">
        <v>43</v>
      </c>
    </row>
    <row r="479" spans="1:16" ht="20" x14ac:dyDescent="0.25">
      <c r="A479" s="222"/>
      <c r="B479" s="53" t="s">
        <v>45</v>
      </c>
      <c r="C479" s="67"/>
      <c r="D479" s="67" t="s">
        <v>2</v>
      </c>
      <c r="E479" s="67" t="s">
        <v>4</v>
      </c>
      <c r="F479" s="67"/>
      <c r="G479" s="70">
        <f>'Cat C '!$F$6</f>
        <v>0.111</v>
      </c>
      <c r="H479" s="67" t="s">
        <v>11</v>
      </c>
      <c r="I479" s="55">
        <f>'Cat C '!$H$6</f>
        <v>9.1999999999999998E-2</v>
      </c>
      <c r="J479" s="56">
        <f>'Cat C '!$I$6</f>
        <v>5.0000000000000001E-3</v>
      </c>
      <c r="K479" s="68" t="s">
        <v>12</v>
      </c>
      <c r="L479" s="67" t="s">
        <v>9</v>
      </c>
      <c r="M479" s="133"/>
      <c r="N479" s="174" t="s">
        <v>158</v>
      </c>
      <c r="P479" s="171" t="s">
        <v>157</v>
      </c>
    </row>
    <row r="480" spans="1:16" ht="12.5" x14ac:dyDescent="0.25">
      <c r="A480" s="120">
        <v>1</v>
      </c>
      <c r="B480" s="164" t="s">
        <v>63</v>
      </c>
      <c r="C480" s="54"/>
      <c r="D480" s="197">
        <v>395</v>
      </c>
      <c r="E480" s="63">
        <f t="shared" ref="E480:E487" si="385">D480*$E$2</f>
        <v>1944.4982777500002</v>
      </c>
      <c r="F480" s="63"/>
      <c r="G480" s="61">
        <f t="shared" ref="G480:G487" si="386">E480*$G$10</f>
        <v>215.83930883025002</v>
      </c>
      <c r="H480" s="60">
        <f t="shared" ref="H480:H487" si="387">IF(E480&lt;$L$2,$L$2-E480,0)</f>
        <v>0</v>
      </c>
      <c r="I480" s="61">
        <f t="shared" ref="I480:I487" si="388">(E480*98.25%)*$I$10</f>
        <v>175.76319932582251</v>
      </c>
      <c r="J480" s="60">
        <f t="shared" ref="J480:J487" si="389">(E480*98.25%)*$J$10</f>
        <v>9.5523477894468769</v>
      </c>
      <c r="K480" s="62" t="s">
        <v>61</v>
      </c>
      <c r="L480" s="63">
        <f t="shared" ref="L480:L487" si="390">E480-G480+H480-I480-J480</f>
        <v>1543.3434218044806</v>
      </c>
      <c r="M480" s="51"/>
      <c r="N480" s="152">
        <v>1450.52321541075</v>
      </c>
      <c r="O480" s="149"/>
      <c r="P480" s="128">
        <f t="shared" ref="P480:P490" si="391">L480-N480</f>
        <v>92.820206393730587</v>
      </c>
    </row>
    <row r="481" spans="1:26" ht="12.5" x14ac:dyDescent="0.25">
      <c r="A481" s="120">
        <v>2</v>
      </c>
      <c r="B481" s="164" t="s">
        <v>63</v>
      </c>
      <c r="C481" s="54"/>
      <c r="D481" s="197">
        <v>405</v>
      </c>
      <c r="E481" s="63">
        <f t="shared" si="385"/>
        <v>1993.7260822500002</v>
      </c>
      <c r="F481" s="63"/>
      <c r="G481" s="61">
        <f t="shared" si="386"/>
        <v>221.30359512975002</v>
      </c>
      <c r="H481" s="60">
        <f t="shared" si="387"/>
        <v>0</v>
      </c>
      <c r="I481" s="61">
        <f t="shared" si="388"/>
        <v>180.21290057457753</v>
      </c>
      <c r="J481" s="60">
        <f t="shared" si="389"/>
        <v>9.7941793790531264</v>
      </c>
      <c r="K481" s="62" t="s">
        <v>61</v>
      </c>
      <c r="L481" s="63">
        <f t="shared" si="390"/>
        <v>1582.4154071666196</v>
      </c>
      <c r="M481" s="51"/>
      <c r="N481" s="152">
        <v>1487.71611837</v>
      </c>
      <c r="O481" s="149"/>
      <c r="P481" s="128">
        <f t="shared" si="391"/>
        <v>94.699288796619612</v>
      </c>
    </row>
    <row r="482" spans="1:26" ht="12.5" x14ac:dyDescent="0.25">
      <c r="A482" s="120">
        <v>3</v>
      </c>
      <c r="B482" s="164" t="s">
        <v>30</v>
      </c>
      <c r="C482" s="54"/>
      <c r="D482" s="197">
        <v>416</v>
      </c>
      <c r="E482" s="63">
        <f t="shared" si="385"/>
        <v>2047.8766672000002</v>
      </c>
      <c r="F482" s="63"/>
      <c r="G482" s="61">
        <f t="shared" si="386"/>
        <v>227.31431005920001</v>
      </c>
      <c r="H482" s="60">
        <f t="shared" si="387"/>
        <v>0</v>
      </c>
      <c r="I482" s="61">
        <f t="shared" si="388"/>
        <v>185.107571948208</v>
      </c>
      <c r="J482" s="60">
        <f t="shared" si="389"/>
        <v>10.060194127620001</v>
      </c>
      <c r="K482" s="62" t="s">
        <v>61</v>
      </c>
      <c r="L482" s="63">
        <f t="shared" si="390"/>
        <v>1625.394591064972</v>
      </c>
      <c r="M482" s="51"/>
      <c r="N482" s="152">
        <v>1528.628311625175</v>
      </c>
      <c r="O482" s="149"/>
      <c r="P482" s="128">
        <f t="shared" si="391"/>
        <v>96.766279439797017</v>
      </c>
    </row>
    <row r="483" spans="1:26" ht="12.5" x14ac:dyDescent="0.25">
      <c r="A483" s="120">
        <v>4</v>
      </c>
      <c r="B483" s="164" t="s">
        <v>30</v>
      </c>
      <c r="C483" s="54"/>
      <c r="D483" s="197">
        <v>436</v>
      </c>
      <c r="E483" s="63">
        <f t="shared" si="385"/>
        <v>2146.3322762000003</v>
      </c>
      <c r="F483" s="63"/>
      <c r="G483" s="61">
        <f t="shared" si="386"/>
        <v>238.24288265820002</v>
      </c>
      <c r="H483" s="60">
        <f t="shared" si="387"/>
        <v>0</v>
      </c>
      <c r="I483" s="61">
        <f t="shared" si="388"/>
        <v>194.00697444571801</v>
      </c>
      <c r="J483" s="60">
        <f t="shared" si="389"/>
        <v>10.543857306832502</v>
      </c>
      <c r="K483" s="62" t="s">
        <v>61</v>
      </c>
      <c r="L483" s="63">
        <f t="shared" si="390"/>
        <v>1703.5385617892498</v>
      </c>
      <c r="M483" s="51"/>
      <c r="N483" s="152">
        <v>1603.0141175436747</v>
      </c>
      <c r="O483" s="149"/>
      <c r="P483" s="128">
        <f t="shared" si="391"/>
        <v>100.52444424557507</v>
      </c>
    </row>
    <row r="484" spans="1:26" ht="12.5" x14ac:dyDescent="0.25">
      <c r="A484" s="120">
        <v>5</v>
      </c>
      <c r="B484" s="164" t="s">
        <v>35</v>
      </c>
      <c r="C484" s="54"/>
      <c r="D484" s="197">
        <v>462</v>
      </c>
      <c r="E484" s="63">
        <f t="shared" si="385"/>
        <v>2274.3245679000001</v>
      </c>
      <c r="F484" s="63"/>
      <c r="G484" s="61">
        <f t="shared" si="386"/>
        <v>252.45002703690002</v>
      </c>
      <c r="H484" s="60">
        <f t="shared" si="387"/>
        <v>0</v>
      </c>
      <c r="I484" s="61">
        <f t="shared" si="388"/>
        <v>205.57619769248103</v>
      </c>
      <c r="J484" s="60">
        <f t="shared" si="389"/>
        <v>11.172619439808752</v>
      </c>
      <c r="K484" s="62" t="s">
        <v>61</v>
      </c>
      <c r="L484" s="63">
        <f t="shared" si="390"/>
        <v>1805.1257237308103</v>
      </c>
      <c r="M484" s="51"/>
      <c r="N484" s="152">
        <v>1699.7156652377248</v>
      </c>
      <c r="O484" s="149"/>
      <c r="P484" s="128">
        <f t="shared" si="391"/>
        <v>105.41005849308544</v>
      </c>
    </row>
    <row r="485" spans="1:26" ht="12.5" x14ac:dyDescent="0.25">
      <c r="A485" s="120">
        <v>6</v>
      </c>
      <c r="B485" s="164" t="s">
        <v>34</v>
      </c>
      <c r="C485" s="54"/>
      <c r="D485" s="197">
        <v>497</v>
      </c>
      <c r="E485" s="63">
        <f t="shared" si="385"/>
        <v>2446.6218836500002</v>
      </c>
      <c r="F485" s="63"/>
      <c r="G485" s="61">
        <f t="shared" si="386"/>
        <v>271.57502908515005</v>
      </c>
      <c r="H485" s="60">
        <f t="shared" si="387"/>
        <v>0</v>
      </c>
      <c r="I485" s="61">
        <f t="shared" si="388"/>
        <v>221.1501520631235</v>
      </c>
      <c r="J485" s="60">
        <f t="shared" si="389"/>
        <v>12.019030003430625</v>
      </c>
      <c r="K485" s="62" t="s">
        <v>61</v>
      </c>
      <c r="L485" s="63">
        <f t="shared" si="390"/>
        <v>1941.8776724982961</v>
      </c>
      <c r="M485" s="51"/>
      <c r="N485" s="152">
        <v>1829.8908255951001</v>
      </c>
      <c r="O485" s="149"/>
      <c r="P485" s="128">
        <f t="shared" si="391"/>
        <v>111.98684690319601</v>
      </c>
    </row>
    <row r="486" spans="1:26" ht="12.5" x14ac:dyDescent="0.25">
      <c r="A486" s="120">
        <v>7</v>
      </c>
      <c r="B486" s="164" t="s">
        <v>34</v>
      </c>
      <c r="C486" s="54"/>
      <c r="D486" s="197">
        <v>524</v>
      </c>
      <c r="E486" s="63">
        <f t="shared" si="385"/>
        <v>2579.5369558000002</v>
      </c>
      <c r="F486" s="63"/>
      <c r="G486" s="61">
        <f t="shared" si="386"/>
        <v>286.32860209380004</v>
      </c>
      <c r="H486" s="60">
        <f t="shared" si="387"/>
        <v>0</v>
      </c>
      <c r="I486" s="61">
        <f t="shared" si="388"/>
        <v>233.16434543476203</v>
      </c>
      <c r="J486" s="60">
        <f t="shared" si="389"/>
        <v>12.671975295367503</v>
      </c>
      <c r="K486" s="62" t="s">
        <v>61</v>
      </c>
      <c r="L486" s="63">
        <f t="shared" si="390"/>
        <v>2047.3720329760711</v>
      </c>
      <c r="M486" s="51"/>
      <c r="N486" s="152">
        <v>1930.3116635850747</v>
      </c>
      <c r="O486" s="149"/>
      <c r="P486" s="128">
        <f t="shared" si="391"/>
        <v>117.06036939099636</v>
      </c>
    </row>
    <row r="487" spans="1:26" ht="12.5" x14ac:dyDescent="0.25">
      <c r="A487" s="120">
        <v>8</v>
      </c>
      <c r="B487" s="164" t="s">
        <v>36</v>
      </c>
      <c r="C487" s="54"/>
      <c r="D487" s="197">
        <v>562</v>
      </c>
      <c r="E487" s="63">
        <f t="shared" si="385"/>
        <v>2766.6026129000002</v>
      </c>
      <c r="F487" s="63"/>
      <c r="G487" s="61">
        <f t="shared" si="386"/>
        <v>307.09289003190003</v>
      </c>
      <c r="H487" s="60">
        <f t="shared" si="387"/>
        <v>0</v>
      </c>
      <c r="I487" s="61">
        <f t="shared" si="388"/>
        <v>250.07321018003103</v>
      </c>
      <c r="J487" s="60">
        <f t="shared" si="389"/>
        <v>13.590935335871253</v>
      </c>
      <c r="K487" s="62" t="s">
        <v>61</v>
      </c>
      <c r="L487" s="63">
        <f t="shared" si="390"/>
        <v>2195.8455773521982</v>
      </c>
      <c r="M487" s="51"/>
      <c r="N487" s="152">
        <v>2071.6446948302246</v>
      </c>
      <c r="O487" s="149"/>
      <c r="P487" s="128">
        <f t="shared" si="391"/>
        <v>124.20088252197365</v>
      </c>
    </row>
    <row r="488" spans="1:26" ht="12.5" x14ac:dyDescent="0.25">
      <c r="A488" s="120">
        <v>9</v>
      </c>
      <c r="B488" s="164" t="s">
        <v>33</v>
      </c>
      <c r="C488" s="54"/>
      <c r="D488" s="197">
        <v>595</v>
      </c>
      <c r="E488" s="63">
        <f t="shared" ref="E488:E490" si="392">D488*$E$2</f>
        <v>2929.05436775</v>
      </c>
      <c r="F488" s="63"/>
      <c r="G488" s="61">
        <f t="shared" ref="G488:G490" si="393">E488*$G$10</f>
        <v>325.12503482024999</v>
      </c>
      <c r="H488" s="60">
        <f t="shared" ref="H488:H490" si="394">IF(E488&lt;$L$2,$L$2-E488,0)</f>
        <v>0</v>
      </c>
      <c r="I488" s="61">
        <f t="shared" ref="I488:I490" si="395">(E488*98.25%)*$I$10</f>
        <v>264.75722430092247</v>
      </c>
      <c r="J488" s="60">
        <f t="shared" ref="J488:J490" si="396">(E488*98.25%)*$J$10</f>
        <v>14.388979581571876</v>
      </c>
      <c r="K488" s="62" t="s">
        <v>61</v>
      </c>
      <c r="L488" s="63">
        <f t="shared" ref="L488:L490" si="397">E488-G488+H488-I488-J488</f>
        <v>2324.7831290472554</v>
      </c>
      <c r="M488" s="51"/>
      <c r="N488" s="152">
        <v>2194.3812745957498</v>
      </c>
      <c r="O488" s="149"/>
      <c r="P488" s="128">
        <f t="shared" si="391"/>
        <v>130.40185445150564</v>
      </c>
    </row>
    <row r="489" spans="1:26" ht="12.5" x14ac:dyDescent="0.25">
      <c r="A489" s="120">
        <v>10</v>
      </c>
      <c r="B489" s="164" t="s">
        <v>33</v>
      </c>
      <c r="C489" s="54"/>
      <c r="D489" s="197">
        <v>634</v>
      </c>
      <c r="E489" s="63">
        <f t="shared" si="392"/>
        <v>3121.0428053000001</v>
      </c>
      <c r="F489" s="63"/>
      <c r="G489" s="61">
        <f t="shared" si="393"/>
        <v>346.43575138829999</v>
      </c>
      <c r="H489" s="60">
        <f t="shared" si="394"/>
        <v>0</v>
      </c>
      <c r="I489" s="61">
        <f t="shared" si="395"/>
        <v>282.11105917106698</v>
      </c>
      <c r="J489" s="60">
        <f t="shared" si="396"/>
        <v>15.332122781036251</v>
      </c>
      <c r="K489" s="62" t="s">
        <v>61</v>
      </c>
      <c r="L489" s="63">
        <f t="shared" si="397"/>
        <v>2477.1638719595967</v>
      </c>
      <c r="M489" s="51"/>
      <c r="N489" s="152">
        <v>2339.4335961368247</v>
      </c>
      <c r="O489" s="149"/>
      <c r="P489" s="128">
        <f t="shared" si="391"/>
        <v>137.730275822772</v>
      </c>
    </row>
    <row r="490" spans="1:26" ht="23.25" customHeight="1" x14ac:dyDescent="0.25">
      <c r="A490" s="120">
        <v>11</v>
      </c>
      <c r="B490" s="165"/>
      <c r="C490" s="54"/>
      <c r="D490" s="197">
        <v>678</v>
      </c>
      <c r="E490" s="63">
        <f t="shared" si="392"/>
        <v>3337.6451451000003</v>
      </c>
      <c r="F490" s="63"/>
      <c r="G490" s="61">
        <f t="shared" si="393"/>
        <v>370.47861110610006</v>
      </c>
      <c r="H490" s="60">
        <f t="shared" si="394"/>
        <v>0</v>
      </c>
      <c r="I490" s="61">
        <f t="shared" si="395"/>
        <v>301.68974466558905</v>
      </c>
      <c r="J490" s="60">
        <f t="shared" si="396"/>
        <v>16.396181775303752</v>
      </c>
      <c r="K490" s="62" t="s">
        <v>61</v>
      </c>
      <c r="L490" s="63">
        <f t="shared" si="397"/>
        <v>2649.0806075530072</v>
      </c>
      <c r="M490" s="51"/>
      <c r="N490" s="175">
        <v>2503.0823691575247</v>
      </c>
      <c r="O490" s="149"/>
      <c r="P490" s="170">
        <f t="shared" si="391"/>
        <v>145.99823839548253</v>
      </c>
    </row>
    <row r="491" spans="1:26" ht="12.5" x14ac:dyDescent="0.25">
      <c r="A491" s="326" t="s">
        <v>86</v>
      </c>
      <c r="B491" s="326"/>
      <c r="C491" s="326"/>
      <c r="D491" s="326"/>
      <c r="E491" s="326"/>
      <c r="F491" s="326"/>
      <c r="G491" s="326"/>
      <c r="H491" s="326"/>
      <c r="I491" s="326"/>
      <c r="J491" s="326"/>
      <c r="K491" s="326"/>
      <c r="L491" s="326"/>
      <c r="M491" s="189"/>
      <c r="N491" s="124"/>
      <c r="O491" s="124"/>
      <c r="P491" s="172" t="s">
        <v>43</v>
      </c>
      <c r="Q491" s="6"/>
      <c r="R491" s="6"/>
      <c r="S491" s="6"/>
      <c r="T491" s="6"/>
      <c r="U491" s="6"/>
      <c r="V491" s="6"/>
      <c r="W491" s="6"/>
      <c r="X491" s="6"/>
      <c r="Y491" s="6"/>
      <c r="Z491" s="6"/>
    </row>
    <row r="492" spans="1:26" ht="12.5" x14ac:dyDescent="0.25">
      <c r="A492" s="222" t="s">
        <v>26</v>
      </c>
      <c r="B492" s="53" t="s">
        <v>44</v>
      </c>
      <c r="C492" s="67"/>
      <c r="D492" s="120" t="s">
        <v>1</v>
      </c>
      <c r="E492" s="120" t="s">
        <v>3</v>
      </c>
      <c r="F492" s="120"/>
      <c r="G492" s="143" t="s">
        <v>5</v>
      </c>
      <c r="H492" s="120" t="s">
        <v>7</v>
      </c>
      <c r="I492" s="143" t="s">
        <v>6</v>
      </c>
      <c r="J492" s="120" t="s">
        <v>13</v>
      </c>
      <c r="K492" s="64" t="s">
        <v>14</v>
      </c>
      <c r="L492" s="120" t="s">
        <v>8</v>
      </c>
      <c r="M492" s="43"/>
      <c r="N492" s="123" t="s">
        <v>43</v>
      </c>
      <c r="P492" s="172" t="s">
        <v>43</v>
      </c>
    </row>
    <row r="493" spans="1:26" ht="20" x14ac:dyDescent="0.25">
      <c r="A493" s="222"/>
      <c r="B493" s="53" t="s">
        <v>45</v>
      </c>
      <c r="C493" s="67"/>
      <c r="D493" s="67" t="s">
        <v>2</v>
      </c>
      <c r="E493" s="67" t="s">
        <v>4</v>
      </c>
      <c r="F493" s="67"/>
      <c r="G493" s="70">
        <f>'Cat C '!$F$6</f>
        <v>0.111</v>
      </c>
      <c r="H493" s="67" t="s">
        <v>11</v>
      </c>
      <c r="I493" s="55">
        <f>'Cat C '!$H$6</f>
        <v>9.1999999999999998E-2</v>
      </c>
      <c r="J493" s="56">
        <f>'Cat C '!$I$6</f>
        <v>5.0000000000000001E-3</v>
      </c>
      <c r="K493" s="68" t="s">
        <v>12</v>
      </c>
      <c r="L493" s="67" t="s">
        <v>9</v>
      </c>
      <c r="M493" s="133"/>
      <c r="N493" s="174" t="s">
        <v>158</v>
      </c>
      <c r="P493" s="171" t="s">
        <v>157</v>
      </c>
    </row>
    <row r="494" spans="1:26" ht="12.5" x14ac:dyDescent="0.25">
      <c r="A494" s="120">
        <v>1</v>
      </c>
      <c r="B494" s="164" t="s">
        <v>30</v>
      </c>
      <c r="C494" s="54"/>
      <c r="D494" s="197">
        <v>525</v>
      </c>
      <c r="E494" s="63">
        <f t="shared" ref="E494:E500" si="398">D494*$E$2</f>
        <v>2584.4597362500003</v>
      </c>
      <c r="F494" s="63"/>
      <c r="G494" s="61">
        <f t="shared" ref="G494:G500" si="399">E494*$G$10</f>
        <v>286.87503072375006</v>
      </c>
      <c r="H494" s="60">
        <f t="shared" ref="H494:H500" si="400">IF(E494&lt;$L$2,$L$2-E494,0)</f>
        <v>0</v>
      </c>
      <c r="I494" s="61">
        <f t="shared" ref="I494:I500" si="401">(E494*98.25%)*$I$10</f>
        <v>233.60931555963754</v>
      </c>
      <c r="J494" s="60">
        <f t="shared" ref="J494:J500" si="402">(E494*98.25%)*$J$10</f>
        <v>12.696158454328128</v>
      </c>
      <c r="K494" s="62" t="s">
        <v>61</v>
      </c>
      <c r="L494" s="63">
        <f t="shared" ref="L494:L500" si="403">E494-G494+H494-I494-J494</f>
        <v>2051.2792315122842</v>
      </c>
      <c r="M494" s="51"/>
      <c r="N494" s="150">
        <v>1934.0309538809997</v>
      </c>
      <c r="O494" s="147"/>
      <c r="P494" s="128">
        <f t="shared" ref="P494:P501" si="404">L494-N494</f>
        <v>117.24827763128451</v>
      </c>
    </row>
    <row r="495" spans="1:26" ht="12.5" x14ac:dyDescent="0.25">
      <c r="A495" s="120">
        <v>2</v>
      </c>
      <c r="B495" s="164" t="s">
        <v>35</v>
      </c>
      <c r="C495" s="54"/>
      <c r="D495" s="197">
        <v>595</v>
      </c>
      <c r="E495" s="63">
        <f t="shared" si="398"/>
        <v>2929.05436775</v>
      </c>
      <c r="F495" s="63"/>
      <c r="G495" s="61">
        <f t="shared" si="399"/>
        <v>325.12503482024999</v>
      </c>
      <c r="H495" s="60">
        <f t="shared" si="400"/>
        <v>0</v>
      </c>
      <c r="I495" s="61">
        <f t="shared" si="401"/>
        <v>264.75722430092247</v>
      </c>
      <c r="J495" s="60">
        <f t="shared" si="402"/>
        <v>14.388979581571876</v>
      </c>
      <c r="K495" s="62" t="s">
        <v>61</v>
      </c>
      <c r="L495" s="63">
        <f t="shared" si="403"/>
        <v>2324.7831290472554</v>
      </c>
      <c r="M495" s="51"/>
      <c r="N495" s="150">
        <v>2194.3812745957498</v>
      </c>
      <c r="O495" s="147"/>
      <c r="P495" s="128">
        <f t="shared" si="404"/>
        <v>130.40185445150564</v>
      </c>
    </row>
    <row r="496" spans="1:26" ht="12.5" x14ac:dyDescent="0.25">
      <c r="A496" s="120">
        <v>3</v>
      </c>
      <c r="B496" s="164" t="s">
        <v>35</v>
      </c>
      <c r="C496" s="54"/>
      <c r="D496" s="197">
        <v>629</v>
      </c>
      <c r="E496" s="63">
        <f t="shared" si="398"/>
        <v>3096.4289030500004</v>
      </c>
      <c r="F496" s="63"/>
      <c r="G496" s="61">
        <f t="shared" si="399"/>
        <v>343.70360823855003</v>
      </c>
      <c r="H496" s="60">
        <f t="shared" si="400"/>
        <v>0</v>
      </c>
      <c r="I496" s="61">
        <f t="shared" si="401"/>
        <v>279.88620854668955</v>
      </c>
      <c r="J496" s="60">
        <f t="shared" si="402"/>
        <v>15.211206986233128</v>
      </c>
      <c r="K496" s="62" t="s">
        <v>61</v>
      </c>
      <c r="L496" s="63">
        <f t="shared" si="403"/>
        <v>2457.6278792785274</v>
      </c>
      <c r="M496" s="51"/>
      <c r="N496" s="150">
        <v>2320.8371446572</v>
      </c>
      <c r="O496" s="147"/>
      <c r="P496" s="128">
        <f t="shared" si="404"/>
        <v>136.79073462132737</v>
      </c>
    </row>
    <row r="497" spans="1:26" ht="12.5" x14ac:dyDescent="0.25">
      <c r="A497" s="120">
        <v>4</v>
      </c>
      <c r="B497" s="164" t="s">
        <v>35</v>
      </c>
      <c r="C497" s="54"/>
      <c r="D497" s="197">
        <v>673</v>
      </c>
      <c r="E497" s="63">
        <f t="shared" si="398"/>
        <v>3313.0312428500001</v>
      </c>
      <c r="F497" s="63"/>
      <c r="G497" s="61">
        <f t="shared" si="399"/>
        <v>367.74646795635005</v>
      </c>
      <c r="H497" s="60">
        <f t="shared" si="400"/>
        <v>0</v>
      </c>
      <c r="I497" s="61">
        <f t="shared" si="401"/>
        <v>299.46489404121149</v>
      </c>
      <c r="J497" s="60">
        <f t="shared" si="402"/>
        <v>16.275265980500627</v>
      </c>
      <c r="K497" s="62" t="s">
        <v>61</v>
      </c>
      <c r="L497" s="63">
        <f t="shared" si="403"/>
        <v>2629.5446148719379</v>
      </c>
      <c r="M497" s="51"/>
      <c r="N497" s="150">
        <v>2484.4859176778996</v>
      </c>
      <c r="O497" s="147"/>
      <c r="P497" s="128">
        <f t="shared" si="404"/>
        <v>145.05869719403836</v>
      </c>
    </row>
    <row r="498" spans="1:26" ht="12.5" x14ac:dyDescent="0.25">
      <c r="A498" s="120">
        <v>5</v>
      </c>
      <c r="B498" s="164" t="s">
        <v>35</v>
      </c>
      <c r="C498" s="54"/>
      <c r="D498" s="197">
        <v>720</v>
      </c>
      <c r="E498" s="63">
        <f t="shared" si="398"/>
        <v>3544.4019240000002</v>
      </c>
      <c r="F498" s="63"/>
      <c r="G498" s="61">
        <f t="shared" si="399"/>
        <v>393.42861356400005</v>
      </c>
      <c r="H498" s="60">
        <f t="shared" si="400"/>
        <v>0</v>
      </c>
      <c r="I498" s="61">
        <f t="shared" si="401"/>
        <v>320.37848991036003</v>
      </c>
      <c r="J498" s="60">
        <f t="shared" si="402"/>
        <v>17.41187445165</v>
      </c>
      <c r="K498" s="62" t="s">
        <v>61</v>
      </c>
      <c r="L498" s="63">
        <f t="shared" si="403"/>
        <v>2813.18294607399</v>
      </c>
      <c r="M498" s="51"/>
      <c r="N498" s="150">
        <v>2659.2925615863746</v>
      </c>
      <c r="O498" s="147"/>
      <c r="P498" s="128">
        <f t="shared" si="404"/>
        <v>153.89038448761539</v>
      </c>
    </row>
    <row r="499" spans="1:26" ht="12.5" x14ac:dyDescent="0.25">
      <c r="A499" s="120">
        <v>6</v>
      </c>
      <c r="B499" s="164" t="s">
        <v>34</v>
      </c>
      <c r="C499" s="54"/>
      <c r="D499" s="197">
        <v>768</v>
      </c>
      <c r="E499" s="63">
        <f t="shared" si="398"/>
        <v>3780.6953856</v>
      </c>
      <c r="F499" s="63"/>
      <c r="G499" s="61">
        <f t="shared" si="399"/>
        <v>419.6571878016</v>
      </c>
      <c r="H499" s="60">
        <f t="shared" si="400"/>
        <v>0</v>
      </c>
      <c r="I499" s="61">
        <f t="shared" si="401"/>
        <v>341.73705590438402</v>
      </c>
      <c r="J499" s="60">
        <f t="shared" si="402"/>
        <v>18.572666081760001</v>
      </c>
      <c r="K499" s="62" t="s">
        <v>61</v>
      </c>
      <c r="L499" s="63">
        <f t="shared" si="403"/>
        <v>3000.728475812256</v>
      </c>
      <c r="M499" s="51"/>
      <c r="N499" s="150">
        <v>2837.8184957907747</v>
      </c>
      <c r="O499" s="147"/>
      <c r="P499" s="128">
        <f t="shared" si="404"/>
        <v>162.90998002148126</v>
      </c>
    </row>
    <row r="500" spans="1:26" s="14" customFormat="1" ht="12.5" x14ac:dyDescent="0.25">
      <c r="A500" s="120">
        <v>7</v>
      </c>
      <c r="B500" s="164" t="s">
        <v>34</v>
      </c>
      <c r="C500" s="54"/>
      <c r="D500" s="197">
        <v>811</v>
      </c>
      <c r="E500" s="63">
        <f t="shared" si="398"/>
        <v>3992.3749449500001</v>
      </c>
      <c r="F500" s="63"/>
      <c r="G500" s="61">
        <f t="shared" si="399"/>
        <v>443.15361888945</v>
      </c>
      <c r="H500" s="60">
        <f t="shared" si="400"/>
        <v>0</v>
      </c>
      <c r="I500" s="61">
        <f t="shared" si="401"/>
        <v>360.87077127403052</v>
      </c>
      <c r="J500" s="60">
        <f t="shared" si="402"/>
        <v>19.612541917066878</v>
      </c>
      <c r="K500" s="62" t="s">
        <v>61</v>
      </c>
      <c r="L500" s="63">
        <f t="shared" si="403"/>
        <v>3168.7380128694526</v>
      </c>
      <c r="M500" s="51"/>
      <c r="N500" s="150">
        <v>2997.7479785155497</v>
      </c>
      <c r="O500" s="147"/>
      <c r="P500" s="128">
        <f t="shared" si="404"/>
        <v>170.99003435390296</v>
      </c>
    </row>
    <row r="501" spans="1:26" ht="12.5" x14ac:dyDescent="0.25">
      <c r="A501" s="54">
        <v>8</v>
      </c>
      <c r="B501" s="157"/>
      <c r="C501" s="156"/>
      <c r="D501" s="197">
        <v>826</v>
      </c>
      <c r="E501" s="59">
        <f t="shared" ref="E501" si="405">D501*$E$2</f>
        <v>4066.2166517000001</v>
      </c>
      <c r="F501" s="59"/>
      <c r="G501" s="153">
        <f t="shared" ref="G501" si="406">E501*$G$10</f>
        <v>451.35004833869999</v>
      </c>
      <c r="H501" s="114">
        <f t="shared" ref="H501" si="407">IF(E501&lt;$L$2,$L$2-E501,0)</f>
        <v>0</v>
      </c>
      <c r="I501" s="153">
        <f t="shared" ref="I501" si="408">(E501*98.25%)*$I$10</f>
        <v>367.545323147163</v>
      </c>
      <c r="J501" s="114">
        <f t="shared" ref="J501" si="409">(E501*98.25%)*$J$10</f>
        <v>19.975289301476252</v>
      </c>
      <c r="K501" s="154" t="s">
        <v>61</v>
      </c>
      <c r="L501" s="59">
        <f t="shared" ref="L501" si="410">E501-G501+H501-I501-J501</f>
        <v>3227.3459909126609</v>
      </c>
      <c r="M501" s="51"/>
      <c r="N501" s="173">
        <v>3053.5373329544245</v>
      </c>
      <c r="O501" s="147"/>
      <c r="P501" s="170">
        <f t="shared" si="404"/>
        <v>173.80865795823638</v>
      </c>
    </row>
    <row r="502" spans="1:26" ht="13.5" customHeight="1" x14ac:dyDescent="0.25">
      <c r="A502" s="326" t="s">
        <v>147</v>
      </c>
      <c r="B502" s="326"/>
      <c r="C502" s="326"/>
      <c r="D502" s="326"/>
      <c r="E502" s="326"/>
      <c r="F502" s="326"/>
      <c r="G502" s="326"/>
      <c r="H502" s="326"/>
      <c r="I502" s="326"/>
      <c r="J502" s="326"/>
      <c r="K502" s="326"/>
      <c r="L502" s="326"/>
      <c r="M502" s="189"/>
      <c r="P502" s="172" t="s">
        <v>43</v>
      </c>
    </row>
    <row r="503" spans="1:26" ht="12.5" x14ac:dyDescent="0.25">
      <c r="A503" s="277" t="s">
        <v>26</v>
      </c>
      <c r="B503" s="53" t="s">
        <v>44</v>
      </c>
      <c r="C503" s="120" t="s">
        <v>32</v>
      </c>
      <c r="D503" s="120" t="s">
        <v>1</v>
      </c>
      <c r="E503" s="120" t="s">
        <v>3</v>
      </c>
      <c r="F503" s="120"/>
      <c r="G503" s="143" t="s">
        <v>5</v>
      </c>
      <c r="H503" s="120" t="s">
        <v>7</v>
      </c>
      <c r="I503" s="143" t="s">
        <v>6</v>
      </c>
      <c r="J503" s="120" t="s">
        <v>13</v>
      </c>
      <c r="K503" s="64" t="s">
        <v>14</v>
      </c>
      <c r="L503" s="120" t="s">
        <v>8</v>
      </c>
      <c r="M503" s="43"/>
      <c r="N503" s="124" t="s">
        <v>43</v>
      </c>
      <c r="O503" s="124"/>
      <c r="P503" s="172" t="s">
        <v>43</v>
      </c>
      <c r="Q503" s="6"/>
      <c r="R503" s="6"/>
      <c r="S503" s="6"/>
      <c r="T503" s="6"/>
      <c r="U503" s="6"/>
      <c r="V503" s="6"/>
      <c r="W503" s="6"/>
      <c r="X503" s="6"/>
      <c r="Y503" s="6"/>
      <c r="Z503" s="6"/>
    </row>
    <row r="504" spans="1:26" ht="20" x14ac:dyDescent="0.25">
      <c r="A504" s="277"/>
      <c r="B504" s="53" t="s">
        <v>45</v>
      </c>
      <c r="C504" s="67"/>
      <c r="D504" s="67" t="s">
        <v>2</v>
      </c>
      <c r="E504" s="67" t="s">
        <v>4</v>
      </c>
      <c r="F504" s="67"/>
      <c r="G504" s="70">
        <f>'Cat C '!$F$6</f>
        <v>0.111</v>
      </c>
      <c r="H504" s="67" t="s">
        <v>11</v>
      </c>
      <c r="I504" s="55">
        <f>'Cat C '!$H$6</f>
        <v>9.1999999999999998E-2</v>
      </c>
      <c r="J504" s="56">
        <f>'Cat C '!$I$6</f>
        <v>5.0000000000000001E-3</v>
      </c>
      <c r="K504" s="68" t="s">
        <v>12</v>
      </c>
      <c r="L504" s="67" t="s">
        <v>9</v>
      </c>
      <c r="M504" s="133"/>
      <c r="N504" s="174" t="s">
        <v>158</v>
      </c>
      <c r="P504" s="171" t="s">
        <v>157</v>
      </c>
    </row>
    <row r="505" spans="1:26" ht="12.5" x14ac:dyDescent="0.25">
      <c r="A505" s="120">
        <v>1</v>
      </c>
      <c r="B505" s="119" t="s">
        <v>63</v>
      </c>
      <c r="C505" s="120"/>
      <c r="D505" s="195">
        <v>414</v>
      </c>
      <c r="E505" s="63">
        <f t="shared" ref="E505:E510" si="411">D505*$E$2</f>
        <v>2038.0311063000001</v>
      </c>
      <c r="F505" s="63"/>
      <c r="G505" s="61">
        <f t="shared" ref="G505:G511" si="412">E505*$G$10</f>
        <v>226.22145279930001</v>
      </c>
      <c r="H505" s="60">
        <f t="shared" ref="H505:H511" si="413">IF(E505&lt;$L$2,$L$2-E505,0)</f>
        <v>0</v>
      </c>
      <c r="I505" s="61">
        <f t="shared" ref="I505:I511" si="414">(E505*98.25%)*$I$10</f>
        <v>184.21763169845701</v>
      </c>
      <c r="J505" s="60">
        <f t="shared" ref="J505:J511" si="415">(E505*98.25%)*$J$10</f>
        <v>10.011827809698751</v>
      </c>
      <c r="K505" s="62" t="s">
        <v>61</v>
      </c>
      <c r="L505" s="63">
        <f t="shared" ref="L505:L511" si="416">E505-G505+H505-I505-J505</f>
        <v>1617.5801939925441</v>
      </c>
      <c r="M505" s="51"/>
      <c r="N505" s="150">
        <v>1521.189731033325</v>
      </c>
      <c r="O505" s="147"/>
      <c r="P505" s="128">
        <f t="shared" ref="P505:P513" si="417">L505-N505</f>
        <v>96.390462959219121</v>
      </c>
    </row>
    <row r="506" spans="1:26" ht="12.5" x14ac:dyDescent="0.25">
      <c r="A506" s="120">
        <v>2</v>
      </c>
      <c r="B506" s="119" t="s">
        <v>30</v>
      </c>
      <c r="C506" s="120"/>
      <c r="D506" s="195">
        <v>449</v>
      </c>
      <c r="E506" s="63">
        <f t="shared" si="411"/>
        <v>2210.32842205</v>
      </c>
      <c r="F506" s="63"/>
      <c r="G506" s="61">
        <f t="shared" si="412"/>
        <v>245.34645484755001</v>
      </c>
      <c r="H506" s="60">
        <f t="shared" si="413"/>
        <v>0</v>
      </c>
      <c r="I506" s="61">
        <f t="shared" si="414"/>
        <v>199.79158606909951</v>
      </c>
      <c r="J506" s="60">
        <f t="shared" si="415"/>
        <v>10.858238373320626</v>
      </c>
      <c r="K506" s="62" t="s">
        <v>61</v>
      </c>
      <c r="L506" s="63">
        <f t="shared" si="416"/>
        <v>1754.3321427600299</v>
      </c>
      <c r="M506" s="51"/>
      <c r="N506" s="150">
        <v>1651.3648913906998</v>
      </c>
      <c r="O506" s="147"/>
      <c r="P506" s="128">
        <f t="shared" si="417"/>
        <v>102.96725136933014</v>
      </c>
    </row>
    <row r="507" spans="1:26" ht="12.5" x14ac:dyDescent="0.25">
      <c r="A507" s="120">
        <v>3</v>
      </c>
      <c r="B507" s="119" t="s">
        <v>30</v>
      </c>
      <c r="C507" s="120"/>
      <c r="D507" s="195">
        <v>481</v>
      </c>
      <c r="E507" s="63">
        <f t="shared" si="411"/>
        <v>2367.8573964500001</v>
      </c>
      <c r="F507" s="63"/>
      <c r="G507" s="61">
        <f t="shared" si="412"/>
        <v>262.83217100595004</v>
      </c>
      <c r="H507" s="60">
        <f t="shared" si="413"/>
        <v>0</v>
      </c>
      <c r="I507" s="61">
        <f t="shared" si="414"/>
        <v>214.03063006511553</v>
      </c>
      <c r="J507" s="60">
        <f t="shared" si="415"/>
        <v>11.632099460060626</v>
      </c>
      <c r="K507" s="62" t="s">
        <v>61</v>
      </c>
      <c r="L507" s="63">
        <f t="shared" si="416"/>
        <v>1879.3624959188742</v>
      </c>
      <c r="M507" s="51"/>
      <c r="N507" s="150">
        <v>1770.3821808602997</v>
      </c>
      <c r="O507" s="147"/>
      <c r="P507" s="128">
        <f t="shared" si="417"/>
        <v>108.98031505857443</v>
      </c>
    </row>
    <row r="508" spans="1:26" ht="12.5" x14ac:dyDescent="0.25">
      <c r="A508" s="120">
        <v>4</v>
      </c>
      <c r="B508" s="119" t="s">
        <v>34</v>
      </c>
      <c r="C508" s="120"/>
      <c r="D508" s="195">
        <v>508</v>
      </c>
      <c r="E508" s="63">
        <f t="shared" si="411"/>
        <v>2500.7724686000001</v>
      </c>
      <c r="F508" s="63"/>
      <c r="G508" s="61">
        <f t="shared" si="412"/>
        <v>277.58574401460004</v>
      </c>
      <c r="H508" s="60">
        <f t="shared" si="413"/>
        <v>0</v>
      </c>
      <c r="I508" s="61">
        <f t="shared" si="414"/>
        <v>226.04482343675403</v>
      </c>
      <c r="J508" s="60">
        <f t="shared" si="415"/>
        <v>12.285044751997503</v>
      </c>
      <c r="K508" s="62" t="s">
        <v>61</v>
      </c>
      <c r="L508" s="63">
        <f t="shared" si="416"/>
        <v>1984.8568563966485</v>
      </c>
      <c r="M508" s="51"/>
      <c r="N508" s="150">
        <v>1870.8030188502748</v>
      </c>
      <c r="O508" s="147"/>
      <c r="P508" s="128">
        <f t="shared" si="417"/>
        <v>114.05383754637364</v>
      </c>
    </row>
    <row r="509" spans="1:26" ht="12.5" x14ac:dyDescent="0.25">
      <c r="A509" s="120">
        <v>5</v>
      </c>
      <c r="B509" s="119" t="s">
        <v>34</v>
      </c>
      <c r="C509" s="120"/>
      <c r="D509" s="195">
        <v>534</v>
      </c>
      <c r="E509" s="63">
        <f t="shared" si="411"/>
        <v>2628.7647603</v>
      </c>
      <c r="F509" s="63"/>
      <c r="G509" s="61">
        <f t="shared" si="412"/>
        <v>291.79288839330002</v>
      </c>
      <c r="H509" s="60">
        <f t="shared" si="413"/>
        <v>0</v>
      </c>
      <c r="I509" s="61">
        <f t="shared" si="414"/>
        <v>237.61404668351702</v>
      </c>
      <c r="J509" s="60">
        <f t="shared" si="415"/>
        <v>12.913806884973752</v>
      </c>
      <c r="K509" s="62" t="s">
        <v>61</v>
      </c>
      <c r="L509" s="63">
        <f t="shared" si="416"/>
        <v>2086.4440183382089</v>
      </c>
      <c r="M509" s="51"/>
      <c r="N509" s="150">
        <v>1967.5045665443249</v>
      </c>
      <c r="O509" s="147"/>
      <c r="P509" s="128">
        <f t="shared" si="417"/>
        <v>118.93945179388402</v>
      </c>
    </row>
    <row r="510" spans="1:26" ht="12.5" x14ac:dyDescent="0.25">
      <c r="A510" s="120">
        <v>6</v>
      </c>
      <c r="B510" s="119" t="s">
        <v>33</v>
      </c>
      <c r="C510" s="120"/>
      <c r="D510" s="195">
        <v>564</v>
      </c>
      <c r="E510" s="63">
        <f t="shared" si="411"/>
        <v>2776.4481737999999</v>
      </c>
      <c r="F510" s="63"/>
      <c r="G510" s="61">
        <f t="shared" si="412"/>
        <v>308.1857472918</v>
      </c>
      <c r="H510" s="60">
        <f t="shared" si="413"/>
        <v>0</v>
      </c>
      <c r="I510" s="61">
        <f t="shared" si="414"/>
        <v>250.96315042978199</v>
      </c>
      <c r="J510" s="60">
        <f t="shared" si="415"/>
        <v>13.639301653792501</v>
      </c>
      <c r="K510" s="62" t="s">
        <v>61</v>
      </c>
      <c r="L510" s="63">
        <f t="shared" si="416"/>
        <v>2203.6599744246255</v>
      </c>
      <c r="M510" s="51"/>
      <c r="N510" s="150">
        <v>2079.0832754220751</v>
      </c>
      <c r="O510" s="147"/>
      <c r="P510" s="128">
        <f t="shared" si="417"/>
        <v>124.57669900255041</v>
      </c>
    </row>
    <row r="511" spans="1:26" ht="12.5" x14ac:dyDescent="0.25">
      <c r="A511" s="120">
        <v>7</v>
      </c>
      <c r="B511" s="119" t="s">
        <v>33</v>
      </c>
      <c r="C511" s="120"/>
      <c r="D511" s="195">
        <v>593</v>
      </c>
      <c r="E511" s="63">
        <f>D511*$E$2</f>
        <v>2919.2088068500002</v>
      </c>
      <c r="F511" s="63"/>
      <c r="G511" s="61">
        <f t="shared" si="412"/>
        <v>324.03217756035002</v>
      </c>
      <c r="H511" s="60">
        <f t="shared" si="413"/>
        <v>0</v>
      </c>
      <c r="I511" s="61">
        <f t="shared" si="414"/>
        <v>263.86728405117157</v>
      </c>
      <c r="J511" s="60">
        <f t="shared" si="415"/>
        <v>14.340613263650628</v>
      </c>
      <c r="K511" s="62" t="s">
        <v>61</v>
      </c>
      <c r="L511" s="63">
        <f t="shared" si="416"/>
        <v>2316.9687319748277</v>
      </c>
      <c r="M511" s="51"/>
      <c r="N511" s="150">
        <v>2186.9426940039002</v>
      </c>
      <c r="O511" s="147"/>
      <c r="P511" s="128">
        <f t="shared" si="417"/>
        <v>130.02603797092752</v>
      </c>
    </row>
    <row r="512" spans="1:26" s="14" customFormat="1" ht="12.5" x14ac:dyDescent="0.25">
      <c r="A512" s="120">
        <v>8</v>
      </c>
      <c r="B512" s="119" t="s">
        <v>33</v>
      </c>
      <c r="C512" s="120"/>
      <c r="D512" s="195">
        <v>652</v>
      </c>
      <c r="E512" s="63">
        <f>D512*$E$2</f>
        <v>3209.6528534000004</v>
      </c>
      <c r="F512" s="63"/>
      <c r="G512" s="61">
        <f>E512*$G$10</f>
        <v>356.27146672740002</v>
      </c>
      <c r="H512" s="60">
        <f>IF(E512&lt;$L$2,$L$2-E512,0)</f>
        <v>0</v>
      </c>
      <c r="I512" s="61">
        <f>(E512*98.25%)*$I$10</f>
        <v>290.12052141882606</v>
      </c>
      <c r="J512" s="60">
        <f>(E512*98.25%)*$J$10</f>
        <v>15.767419642327502</v>
      </c>
      <c r="K512" s="62" t="s">
        <v>61</v>
      </c>
      <c r="L512" s="63">
        <f>E512-G512+H512-I512-J512</f>
        <v>2547.4934456114465</v>
      </c>
      <c r="M512" s="51"/>
      <c r="N512" s="150">
        <v>2406.3808214634751</v>
      </c>
      <c r="O512" s="147"/>
      <c r="P512" s="128">
        <f t="shared" si="417"/>
        <v>141.11262414797147</v>
      </c>
    </row>
    <row r="513" spans="1:26" ht="12.5" x14ac:dyDescent="0.25">
      <c r="A513" s="120">
        <v>9</v>
      </c>
      <c r="B513" s="163" t="s">
        <v>43</v>
      </c>
      <c r="C513" s="120"/>
      <c r="D513" s="195">
        <v>692</v>
      </c>
      <c r="E513" s="63">
        <f t="shared" ref="E513" si="418">D513*$E$2</f>
        <v>3406.5640714000001</v>
      </c>
      <c r="F513" s="63"/>
      <c r="G513" s="61">
        <f t="shared" ref="G513" si="419">E513*$G$10</f>
        <v>378.12861192540004</v>
      </c>
      <c r="H513" s="60">
        <f t="shared" ref="H513" si="420">IF(E513&lt;$L$2,$L$2-E513,0)</f>
        <v>0</v>
      </c>
      <c r="I513" s="61">
        <f t="shared" ref="I513" si="421">(E513*98.25%)*$I$10</f>
        <v>307.91932641384602</v>
      </c>
      <c r="J513" s="60">
        <f t="shared" ref="J513" si="422">(E513*98.25%)*$J$10</f>
        <v>16.734746000752502</v>
      </c>
      <c r="K513" s="62" t="s">
        <v>61</v>
      </c>
      <c r="L513" s="63">
        <f t="shared" ref="L513" si="423">E513-G513+H513-I513-J513</f>
        <v>2703.7813870600012</v>
      </c>
      <c r="M513" s="51"/>
      <c r="N513" s="173">
        <v>2555.1524333004745</v>
      </c>
      <c r="O513" s="147"/>
      <c r="P513" s="170">
        <f t="shared" si="417"/>
        <v>148.62895375952667</v>
      </c>
    </row>
    <row r="514" spans="1:26" ht="30" customHeight="1" x14ac:dyDescent="0.25">
      <c r="A514" s="326" t="s">
        <v>164</v>
      </c>
      <c r="B514" s="326"/>
      <c r="C514" s="326"/>
      <c r="D514" s="326"/>
      <c r="E514" s="326"/>
      <c r="F514" s="326"/>
      <c r="G514" s="326"/>
      <c r="H514" s="326"/>
      <c r="I514" s="326"/>
      <c r="J514" s="326"/>
      <c r="K514" s="326"/>
      <c r="L514" s="326"/>
      <c r="M514" s="189"/>
      <c r="P514" s="172" t="s">
        <v>43</v>
      </c>
    </row>
    <row r="515" spans="1:26" ht="12.5" x14ac:dyDescent="0.25">
      <c r="A515" s="277" t="s">
        <v>26</v>
      </c>
      <c r="B515" s="53" t="s">
        <v>44</v>
      </c>
      <c r="C515" s="120" t="s">
        <v>32</v>
      </c>
      <c r="D515" s="120" t="s">
        <v>1</v>
      </c>
      <c r="E515" s="120" t="s">
        <v>3</v>
      </c>
      <c r="F515" s="120"/>
      <c r="G515" s="143" t="s">
        <v>5</v>
      </c>
      <c r="H515" s="120" t="s">
        <v>7</v>
      </c>
      <c r="I515" s="143" t="s">
        <v>6</v>
      </c>
      <c r="J515" s="120" t="s">
        <v>13</v>
      </c>
      <c r="K515" s="64" t="s">
        <v>14</v>
      </c>
      <c r="L515" s="120" t="s">
        <v>8</v>
      </c>
      <c r="M515" s="43"/>
      <c r="N515" s="123" t="s">
        <v>43</v>
      </c>
      <c r="P515" s="172" t="s">
        <v>43</v>
      </c>
    </row>
    <row r="516" spans="1:26" ht="23.25" customHeight="1" x14ac:dyDescent="0.25">
      <c r="A516" s="277"/>
      <c r="B516" s="53" t="s">
        <v>45</v>
      </c>
      <c r="C516" s="67"/>
      <c r="D516" s="67" t="s">
        <v>2</v>
      </c>
      <c r="E516" s="67" t="s">
        <v>4</v>
      </c>
      <c r="F516" s="67"/>
      <c r="G516" s="70">
        <f>'Cat C '!$F$6</f>
        <v>0.111</v>
      </c>
      <c r="H516" s="67" t="s">
        <v>11</v>
      </c>
      <c r="I516" s="55">
        <f>'Cat C '!$H$6</f>
        <v>9.1999999999999998E-2</v>
      </c>
      <c r="J516" s="56">
        <f>'Cat C '!$I$6</f>
        <v>5.0000000000000001E-3</v>
      </c>
      <c r="K516" s="68" t="s">
        <v>12</v>
      </c>
      <c r="L516" s="67" t="s">
        <v>9</v>
      </c>
      <c r="M516" s="133"/>
      <c r="N516" s="174" t="s">
        <v>158</v>
      </c>
      <c r="P516" s="171" t="s">
        <v>157</v>
      </c>
    </row>
    <row r="517" spans="1:26" ht="12.5" x14ac:dyDescent="0.25">
      <c r="A517" s="120">
        <v>1</v>
      </c>
      <c r="B517" s="119" t="s">
        <v>37</v>
      </c>
      <c r="C517" s="120"/>
      <c r="D517" s="195">
        <v>465</v>
      </c>
      <c r="E517" s="63">
        <f t="shared" ref="E517:E522" si="424">D517*$E$2</f>
        <v>2289.09290925</v>
      </c>
      <c r="F517" s="63"/>
      <c r="G517" s="61">
        <f t="shared" ref="G517:G523" si="425">E517*$G$10</f>
        <v>254.08931292675001</v>
      </c>
      <c r="H517" s="60">
        <f t="shared" ref="H517:H523" si="426">IF(E517&lt;$L$2,$L$2-E517,0)</f>
        <v>0</v>
      </c>
      <c r="I517" s="61">
        <f t="shared" ref="I517:I523" si="427">(E517*98.25%)*$I$10</f>
        <v>206.91110806710751</v>
      </c>
      <c r="J517" s="60">
        <f t="shared" ref="J517:J523" si="428">(E517*98.25%)*$J$10</f>
        <v>11.245168916690625</v>
      </c>
      <c r="K517" s="62" t="s">
        <v>61</v>
      </c>
      <c r="L517" s="63">
        <f t="shared" ref="L517:L523" si="429">E517-G517+H517-I517-J517</f>
        <v>1816.847319339452</v>
      </c>
      <c r="M517" s="51"/>
      <c r="N517" s="123">
        <v>1710.87</v>
      </c>
      <c r="P517" s="128">
        <f t="shared" ref="P517:P527" si="430">L517-N517</f>
        <v>105.97731933945215</v>
      </c>
      <c r="Q517" s="6"/>
      <c r="R517" s="6"/>
      <c r="S517" s="6"/>
      <c r="T517" s="6"/>
      <c r="U517" s="6"/>
      <c r="V517" s="6"/>
      <c r="W517" s="6"/>
      <c r="X517" s="6"/>
      <c r="Y517" s="6"/>
      <c r="Z517" s="6"/>
    </row>
    <row r="518" spans="1:26" ht="12.5" x14ac:dyDescent="0.25">
      <c r="A518" s="120">
        <v>2</v>
      </c>
      <c r="B518" s="119" t="s">
        <v>30</v>
      </c>
      <c r="C518" s="120"/>
      <c r="D518" s="195">
        <v>492</v>
      </c>
      <c r="E518" s="63">
        <f t="shared" si="424"/>
        <v>2422.0079814000001</v>
      </c>
      <c r="F518" s="63"/>
      <c r="G518" s="61">
        <f t="shared" si="425"/>
        <v>268.84288593540003</v>
      </c>
      <c r="H518" s="60">
        <f t="shared" si="426"/>
        <v>0</v>
      </c>
      <c r="I518" s="61">
        <f t="shared" si="427"/>
        <v>218.925301438746</v>
      </c>
      <c r="J518" s="60">
        <f t="shared" si="428"/>
        <v>11.898114208627501</v>
      </c>
      <c r="K518" s="62" t="s">
        <v>61</v>
      </c>
      <c r="L518" s="63">
        <f t="shared" si="429"/>
        <v>1922.3416798172268</v>
      </c>
      <c r="M518" s="51"/>
      <c r="N518" s="150">
        <v>1811.294374115475</v>
      </c>
      <c r="O518" s="147"/>
      <c r="P518" s="128">
        <f t="shared" si="430"/>
        <v>111.04730570175184</v>
      </c>
    </row>
    <row r="519" spans="1:26" ht="12.5" x14ac:dyDescent="0.25">
      <c r="A519" s="120">
        <v>3</v>
      </c>
      <c r="B519" s="119" t="s">
        <v>30</v>
      </c>
      <c r="C519" s="120"/>
      <c r="D519" s="195">
        <v>520</v>
      </c>
      <c r="E519" s="63">
        <f t="shared" si="424"/>
        <v>2559.8458340000002</v>
      </c>
      <c r="F519" s="63"/>
      <c r="G519" s="61">
        <f t="shared" si="425"/>
        <v>284.14288757400004</v>
      </c>
      <c r="H519" s="60">
        <f t="shared" si="426"/>
        <v>0</v>
      </c>
      <c r="I519" s="61">
        <f t="shared" si="427"/>
        <v>231.38446493526004</v>
      </c>
      <c r="J519" s="60">
        <f t="shared" si="428"/>
        <v>12.575242659525003</v>
      </c>
      <c r="K519" s="62" t="s">
        <v>61</v>
      </c>
      <c r="L519" s="63">
        <f t="shared" si="429"/>
        <v>2031.7432388312154</v>
      </c>
      <c r="M519" s="51"/>
      <c r="N519" s="150">
        <v>1915.4345024013749</v>
      </c>
      <c r="O519" s="147"/>
      <c r="P519" s="128">
        <f t="shared" si="430"/>
        <v>116.30873642984056</v>
      </c>
    </row>
    <row r="520" spans="1:26" ht="12.5" x14ac:dyDescent="0.25">
      <c r="A520" s="120">
        <v>4</v>
      </c>
      <c r="B520" s="119" t="s">
        <v>30</v>
      </c>
      <c r="C520" s="120"/>
      <c r="D520" s="195">
        <v>558</v>
      </c>
      <c r="E520" s="63">
        <f t="shared" si="424"/>
        <v>2746.9114911000001</v>
      </c>
      <c r="F520" s="63"/>
      <c r="G520" s="61">
        <f t="shared" si="425"/>
        <v>304.90717551210003</v>
      </c>
      <c r="H520" s="60">
        <f t="shared" si="426"/>
        <v>0</v>
      </c>
      <c r="I520" s="61">
        <f t="shared" si="427"/>
        <v>248.29332968052904</v>
      </c>
      <c r="J520" s="60">
        <f t="shared" si="428"/>
        <v>13.494202700028753</v>
      </c>
      <c r="K520" s="62" t="s">
        <v>61</v>
      </c>
      <c r="L520" s="63">
        <f t="shared" si="429"/>
        <v>2180.2167832073424</v>
      </c>
      <c r="M520" s="51"/>
      <c r="N520" s="150">
        <v>2056.7675336465245</v>
      </c>
      <c r="O520" s="147"/>
      <c r="P520" s="128">
        <f t="shared" si="430"/>
        <v>123.44924956081786</v>
      </c>
    </row>
    <row r="521" spans="1:26" ht="12.5" x14ac:dyDescent="0.25">
      <c r="A521" s="120">
        <v>5</v>
      </c>
      <c r="B521" s="119" t="s">
        <v>30</v>
      </c>
      <c r="C521" s="120"/>
      <c r="D521" s="195">
        <v>582</v>
      </c>
      <c r="E521" s="63">
        <f t="shared" si="424"/>
        <v>2865.0582219000003</v>
      </c>
      <c r="F521" s="63"/>
      <c r="G521" s="61">
        <f t="shared" si="425"/>
        <v>318.02146263090003</v>
      </c>
      <c r="H521" s="60">
        <f t="shared" si="426"/>
        <v>0</v>
      </c>
      <c r="I521" s="61">
        <f t="shared" si="427"/>
        <v>258.97261267754101</v>
      </c>
      <c r="J521" s="60">
        <f t="shared" si="428"/>
        <v>14.074598515083752</v>
      </c>
      <c r="K521" s="62" t="s">
        <v>61</v>
      </c>
      <c r="L521" s="63">
        <f t="shared" si="429"/>
        <v>2273.9895480764753</v>
      </c>
      <c r="M521" s="51"/>
      <c r="N521" s="150">
        <v>2146.030500748725</v>
      </c>
      <c r="O521" s="147"/>
      <c r="P521" s="128">
        <f t="shared" si="430"/>
        <v>127.95904732775034</v>
      </c>
    </row>
    <row r="522" spans="1:26" ht="12.5" x14ac:dyDescent="0.25">
      <c r="A522" s="120">
        <v>6</v>
      </c>
      <c r="B522" s="119" t="s">
        <v>35</v>
      </c>
      <c r="C522" s="120"/>
      <c r="D522" s="195">
        <v>615</v>
      </c>
      <c r="E522" s="63">
        <f t="shared" si="424"/>
        <v>3027.5099767500001</v>
      </c>
      <c r="F522" s="63"/>
      <c r="G522" s="61">
        <f t="shared" si="425"/>
        <v>336.05360741925</v>
      </c>
      <c r="H522" s="60">
        <f t="shared" si="426"/>
        <v>0</v>
      </c>
      <c r="I522" s="61">
        <f t="shared" si="427"/>
        <v>273.65662679843251</v>
      </c>
      <c r="J522" s="60">
        <f t="shared" si="428"/>
        <v>14.872642760784377</v>
      </c>
      <c r="K522" s="62" t="s">
        <v>61</v>
      </c>
      <c r="L522" s="63">
        <f t="shared" si="429"/>
        <v>2402.927099771533</v>
      </c>
      <c r="M522" s="51"/>
      <c r="N522" s="150">
        <v>2268.7670805142498</v>
      </c>
      <c r="O522" s="147"/>
      <c r="P522" s="128">
        <f t="shared" si="430"/>
        <v>134.16001925728324</v>
      </c>
    </row>
    <row r="523" spans="1:26" ht="12.5" x14ac:dyDescent="0.25">
      <c r="A523" s="120">
        <v>7</v>
      </c>
      <c r="B523" s="119" t="s">
        <v>34</v>
      </c>
      <c r="C523" s="120"/>
      <c r="D523" s="195">
        <v>648</v>
      </c>
      <c r="E523" s="63">
        <f>D523*$E$2</f>
        <v>3189.9617316000003</v>
      </c>
      <c r="F523" s="63"/>
      <c r="G523" s="61">
        <f t="shared" si="425"/>
        <v>354.08575220760002</v>
      </c>
      <c r="H523" s="60">
        <f t="shared" si="426"/>
        <v>0</v>
      </c>
      <c r="I523" s="61">
        <f t="shared" si="427"/>
        <v>288.34064091932402</v>
      </c>
      <c r="J523" s="60">
        <f t="shared" si="428"/>
        <v>15.670687006485002</v>
      </c>
      <c r="K523" s="62" t="s">
        <v>61</v>
      </c>
      <c r="L523" s="63">
        <f t="shared" si="429"/>
        <v>2531.8646514665916</v>
      </c>
      <c r="M523" s="51"/>
      <c r="N523" s="150">
        <v>2391.5036602797745</v>
      </c>
      <c r="O523" s="147"/>
      <c r="P523" s="128">
        <f t="shared" si="430"/>
        <v>140.36099118681705</v>
      </c>
    </row>
    <row r="524" spans="1:26" ht="12.5" x14ac:dyDescent="0.25">
      <c r="A524" s="120">
        <v>8</v>
      </c>
      <c r="B524" s="119" t="s">
        <v>34</v>
      </c>
      <c r="C524" s="120"/>
      <c r="D524" s="195">
        <v>681</v>
      </c>
      <c r="E524" s="63">
        <f>D524*$E$2</f>
        <v>3352.4134864500002</v>
      </c>
      <c r="F524" s="63"/>
      <c r="G524" s="61">
        <f>E524*$G$10</f>
        <v>372.11789699595005</v>
      </c>
      <c r="H524" s="60">
        <f>IF(E524&lt;$L$2,$L$2-E524,0)</f>
        <v>0</v>
      </c>
      <c r="I524" s="61">
        <f>(E524*98.25%)*$I$10</f>
        <v>303.02465504021552</v>
      </c>
      <c r="J524" s="60">
        <f>(E524*98.25%)*$J$10</f>
        <v>16.468731252185627</v>
      </c>
      <c r="K524" s="62" t="s">
        <v>61</v>
      </c>
      <c r="L524" s="63">
        <f>E524-G524+H524-I524-J524</f>
        <v>2660.8022031616492</v>
      </c>
      <c r="M524" s="51"/>
      <c r="N524" s="150">
        <v>2514.2402400452997</v>
      </c>
      <c r="O524" s="147"/>
      <c r="P524" s="128">
        <f t="shared" si="430"/>
        <v>146.56196311634949</v>
      </c>
    </row>
    <row r="525" spans="1:26" ht="12.5" x14ac:dyDescent="0.25">
      <c r="A525" s="120">
        <v>9</v>
      </c>
      <c r="B525" s="119" t="s">
        <v>71</v>
      </c>
      <c r="C525" s="120"/>
      <c r="D525" s="195">
        <v>714</v>
      </c>
      <c r="E525" s="63">
        <f t="shared" ref="E525:E527" si="431">D525*$E$2</f>
        <v>3514.8652413000004</v>
      </c>
      <c r="F525" s="63"/>
      <c r="G525" s="61">
        <f t="shared" ref="G525:G527" si="432">E525*$G$10</f>
        <v>390.15004178430007</v>
      </c>
      <c r="H525" s="60">
        <f t="shared" ref="H525:H527" si="433">IF(E525&lt;$L$2,$L$2-E525,0)</f>
        <v>0</v>
      </c>
      <c r="I525" s="61">
        <f t="shared" ref="I525:I527" si="434">(E525*98.25%)*$I$10</f>
        <v>317.70866916110708</v>
      </c>
      <c r="J525" s="60">
        <f t="shared" ref="J525:J527" si="435">(E525*98.25%)*$J$10</f>
        <v>17.266775497886254</v>
      </c>
      <c r="K525" s="62" t="s">
        <v>61</v>
      </c>
      <c r="L525" s="63">
        <f t="shared" ref="L525:L527" si="436">E525-G525+H525-I525-J525</f>
        <v>2789.7397548567073</v>
      </c>
      <c r="M525" s="51"/>
      <c r="N525" s="150">
        <v>2636.976819810825</v>
      </c>
      <c r="O525" s="147"/>
      <c r="P525" s="128">
        <f t="shared" si="430"/>
        <v>152.76293504588239</v>
      </c>
    </row>
    <row r="526" spans="1:26" ht="13.5" customHeight="1" x14ac:dyDescent="0.25">
      <c r="A526" s="120">
        <v>10</v>
      </c>
      <c r="B526" s="119" t="s">
        <v>71</v>
      </c>
      <c r="C526" s="120"/>
      <c r="D526" s="195">
        <v>743</v>
      </c>
      <c r="E526" s="63">
        <f t="shared" si="431"/>
        <v>3657.6258743500002</v>
      </c>
      <c r="F526" s="63"/>
      <c r="G526" s="61">
        <f t="shared" si="432"/>
        <v>405.99647205285004</v>
      </c>
      <c r="H526" s="60">
        <f t="shared" si="433"/>
        <v>0</v>
      </c>
      <c r="I526" s="61">
        <f t="shared" si="434"/>
        <v>330.61280278249654</v>
      </c>
      <c r="J526" s="60">
        <f t="shared" si="435"/>
        <v>17.968087107744378</v>
      </c>
      <c r="K526" s="62" t="s">
        <v>61</v>
      </c>
      <c r="L526" s="63">
        <f t="shared" si="436"/>
        <v>2903.0485124069091</v>
      </c>
      <c r="M526" s="51"/>
      <c r="N526" s="150">
        <v>2744.8362383926496</v>
      </c>
      <c r="O526" s="147"/>
      <c r="P526" s="128">
        <f t="shared" si="430"/>
        <v>158.21227401425949</v>
      </c>
    </row>
    <row r="527" spans="1:26" ht="12.5" x14ac:dyDescent="0.25">
      <c r="A527" s="120">
        <v>11</v>
      </c>
      <c r="B527" s="163" t="s">
        <v>43</v>
      </c>
      <c r="C527" s="120"/>
      <c r="D527" s="195">
        <v>769</v>
      </c>
      <c r="E527" s="63">
        <f t="shared" si="431"/>
        <v>3785.6181660500001</v>
      </c>
      <c r="F527" s="63"/>
      <c r="G527" s="61">
        <f t="shared" si="432"/>
        <v>420.20361643155002</v>
      </c>
      <c r="H527" s="60">
        <f t="shared" si="433"/>
        <v>0</v>
      </c>
      <c r="I527" s="61">
        <f t="shared" si="434"/>
        <v>342.18202602925953</v>
      </c>
      <c r="J527" s="60">
        <f t="shared" si="435"/>
        <v>18.596849240720626</v>
      </c>
      <c r="K527" s="62" t="s">
        <v>61</v>
      </c>
      <c r="L527" s="63">
        <f t="shared" si="436"/>
        <v>3004.6356743484698</v>
      </c>
      <c r="M527" s="51"/>
      <c r="N527" s="173">
        <v>2841.5377860866997</v>
      </c>
      <c r="O527" s="147"/>
      <c r="P527" s="170">
        <f t="shared" si="430"/>
        <v>163.09788826177009</v>
      </c>
    </row>
    <row r="528" spans="1:26" ht="12.5" x14ac:dyDescent="0.25">
      <c r="A528" s="326" t="s">
        <v>148</v>
      </c>
      <c r="B528" s="326"/>
      <c r="C528" s="326"/>
      <c r="D528" s="326"/>
      <c r="E528" s="326"/>
      <c r="F528" s="326"/>
      <c r="G528" s="326"/>
      <c r="H528" s="326"/>
      <c r="I528" s="326"/>
      <c r="J528" s="326"/>
      <c r="K528" s="326"/>
      <c r="L528" s="326"/>
      <c r="M528" s="189"/>
      <c r="P528" s="172" t="s">
        <v>43</v>
      </c>
    </row>
    <row r="529" spans="1:18" ht="12.5" x14ac:dyDescent="0.25">
      <c r="A529" s="277" t="s">
        <v>26</v>
      </c>
      <c r="B529" s="53" t="s">
        <v>44</v>
      </c>
      <c r="C529" s="120" t="s">
        <v>32</v>
      </c>
      <c r="D529" s="120" t="s">
        <v>1</v>
      </c>
      <c r="E529" s="120" t="s">
        <v>3</v>
      </c>
      <c r="F529" s="120"/>
      <c r="G529" s="143" t="s">
        <v>5</v>
      </c>
      <c r="H529" s="120" t="s">
        <v>7</v>
      </c>
      <c r="I529" s="143" t="s">
        <v>6</v>
      </c>
      <c r="J529" s="120" t="s">
        <v>13</v>
      </c>
      <c r="K529" s="64" t="s">
        <v>14</v>
      </c>
      <c r="L529" s="120" t="s">
        <v>8</v>
      </c>
      <c r="M529" s="43"/>
      <c r="N529" s="123" t="s">
        <v>43</v>
      </c>
      <c r="P529" s="172" t="s">
        <v>43</v>
      </c>
    </row>
    <row r="530" spans="1:18" ht="20" x14ac:dyDescent="0.25">
      <c r="A530" s="277"/>
      <c r="B530" s="53" t="s">
        <v>45</v>
      </c>
      <c r="C530" s="67"/>
      <c r="D530" s="67" t="s">
        <v>2</v>
      </c>
      <c r="E530" s="67" t="s">
        <v>4</v>
      </c>
      <c r="F530" s="67"/>
      <c r="G530" s="70">
        <f>'Cat C '!$F$6</f>
        <v>0.111</v>
      </c>
      <c r="H530" s="67" t="s">
        <v>11</v>
      </c>
      <c r="I530" s="55">
        <f>'Cat C '!$H$6</f>
        <v>9.1999999999999998E-2</v>
      </c>
      <c r="J530" s="56">
        <f>'Cat C '!$I$6</f>
        <v>5.0000000000000001E-3</v>
      </c>
      <c r="K530" s="68" t="s">
        <v>12</v>
      </c>
      <c r="L530" s="67" t="s">
        <v>9</v>
      </c>
      <c r="M530" s="133"/>
      <c r="N530" s="174" t="s">
        <v>158</v>
      </c>
      <c r="P530" s="171" t="s">
        <v>157</v>
      </c>
    </row>
    <row r="531" spans="1:18" ht="12.5" x14ac:dyDescent="0.25">
      <c r="A531" s="120">
        <v>1</v>
      </c>
      <c r="B531" s="119" t="s">
        <v>30</v>
      </c>
      <c r="C531" s="120"/>
      <c r="D531" s="195">
        <v>565</v>
      </c>
      <c r="E531" s="63">
        <f t="shared" ref="E531:E536" si="437">D531*$E$2</f>
        <v>2781.3709542500001</v>
      </c>
      <c r="F531" s="63"/>
      <c r="G531" s="61">
        <f t="shared" ref="G531:G537" si="438">E531*$G$10</f>
        <v>308.73217592175001</v>
      </c>
      <c r="H531" s="60">
        <f t="shared" ref="H531:H537" si="439">IF(E531&lt;$L$2,$L$2-E531,0)</f>
        <v>0</v>
      </c>
      <c r="I531" s="61">
        <f t="shared" ref="I531:I537" si="440">(E531*98.25%)*$I$10</f>
        <v>251.40812055465753</v>
      </c>
      <c r="J531" s="60">
        <f t="shared" ref="J531:J537" si="441">(E531*98.25%)*$J$10</f>
        <v>13.663484812753127</v>
      </c>
      <c r="K531" s="62" t="s">
        <v>61</v>
      </c>
      <c r="L531" s="63">
        <f t="shared" ref="L531:L537" si="442">E531-G531+H531-I531-J531</f>
        <v>2207.5671729608389</v>
      </c>
      <c r="M531" s="51"/>
      <c r="N531" s="123">
        <v>2157.19</v>
      </c>
      <c r="P531" s="128">
        <f t="shared" ref="P531:P538" si="443">L531-N531</f>
        <v>50.377172960838834</v>
      </c>
    </row>
    <row r="532" spans="1:18" ht="12.5" x14ac:dyDescent="0.25">
      <c r="A532" s="120">
        <v>2</v>
      </c>
      <c r="B532" s="119" t="s">
        <v>30</v>
      </c>
      <c r="C532" s="120"/>
      <c r="D532" s="195">
        <v>620</v>
      </c>
      <c r="E532" s="63">
        <f t="shared" si="437"/>
        <v>3052.1238790000002</v>
      </c>
      <c r="F532" s="63"/>
      <c r="G532" s="61">
        <f t="shared" si="438"/>
        <v>338.78575056900002</v>
      </c>
      <c r="H532" s="60">
        <f t="shared" si="439"/>
        <v>0</v>
      </c>
      <c r="I532" s="61">
        <f t="shared" si="440"/>
        <v>275.88147742281001</v>
      </c>
      <c r="J532" s="60">
        <f t="shared" si="441"/>
        <v>14.993558555587502</v>
      </c>
      <c r="K532" s="62" t="s">
        <v>61</v>
      </c>
      <c r="L532" s="63">
        <f t="shared" si="442"/>
        <v>2422.4630924526027</v>
      </c>
      <c r="M532" s="51"/>
      <c r="N532" s="150">
        <v>2287.3635319938749</v>
      </c>
      <c r="O532" s="147"/>
      <c r="P532" s="128">
        <f t="shared" si="443"/>
        <v>135.09956045872786</v>
      </c>
    </row>
    <row r="533" spans="1:18" ht="12.5" x14ac:dyDescent="0.25">
      <c r="A533" s="120">
        <v>3</v>
      </c>
      <c r="B533" s="119" t="s">
        <v>34</v>
      </c>
      <c r="C533" s="120"/>
      <c r="D533" s="195">
        <v>655</v>
      </c>
      <c r="E533" s="63">
        <f t="shared" si="437"/>
        <v>3224.4211947500003</v>
      </c>
      <c r="F533" s="63"/>
      <c r="G533" s="61">
        <f t="shared" si="438"/>
        <v>357.91075261725001</v>
      </c>
      <c r="H533" s="60">
        <f t="shared" si="439"/>
        <v>0</v>
      </c>
      <c r="I533" s="61">
        <f t="shared" si="440"/>
        <v>291.45543179345253</v>
      </c>
      <c r="J533" s="60">
        <f t="shared" si="441"/>
        <v>15.839969119209377</v>
      </c>
      <c r="K533" s="62" t="s">
        <v>61</v>
      </c>
      <c r="L533" s="63">
        <f t="shared" si="442"/>
        <v>2559.2150412200881</v>
      </c>
      <c r="M533" s="51"/>
      <c r="N533" s="150">
        <v>2417.5386923512501</v>
      </c>
      <c r="O533" s="147"/>
      <c r="P533" s="128">
        <f t="shared" si="443"/>
        <v>141.67634886883798</v>
      </c>
    </row>
    <row r="534" spans="1:18" ht="12.5" x14ac:dyDescent="0.25">
      <c r="A534" s="120">
        <v>4</v>
      </c>
      <c r="B534" s="119" t="s">
        <v>35</v>
      </c>
      <c r="C534" s="120"/>
      <c r="D534" s="195">
        <v>695</v>
      </c>
      <c r="E534" s="63">
        <f t="shared" si="437"/>
        <v>3421.33241275</v>
      </c>
      <c r="F534" s="63"/>
      <c r="G534" s="61">
        <f t="shared" si="438"/>
        <v>379.76789781525002</v>
      </c>
      <c r="H534" s="60">
        <f t="shared" si="439"/>
        <v>0</v>
      </c>
      <c r="I534" s="61">
        <f t="shared" si="440"/>
        <v>309.2542367884725</v>
      </c>
      <c r="J534" s="60">
        <f t="shared" si="441"/>
        <v>16.807295477634376</v>
      </c>
      <c r="K534" s="62" t="s">
        <v>61</v>
      </c>
      <c r="L534" s="63">
        <f t="shared" si="442"/>
        <v>2715.5029826686432</v>
      </c>
      <c r="M534" s="51"/>
      <c r="N534" s="150">
        <v>2566.3103041882496</v>
      </c>
      <c r="O534" s="147"/>
      <c r="P534" s="128">
        <f t="shared" si="443"/>
        <v>149.19267848039362</v>
      </c>
    </row>
    <row r="535" spans="1:18" ht="12.5" x14ac:dyDescent="0.25">
      <c r="A535" s="120">
        <v>5</v>
      </c>
      <c r="B535" s="119" t="s">
        <v>149</v>
      </c>
      <c r="C535" s="120"/>
      <c r="D535" s="195">
        <v>735</v>
      </c>
      <c r="E535" s="63">
        <f t="shared" si="437"/>
        <v>3618.2436307500002</v>
      </c>
      <c r="F535" s="63"/>
      <c r="G535" s="61">
        <f t="shared" si="438"/>
        <v>401.62504301325004</v>
      </c>
      <c r="H535" s="60">
        <f t="shared" si="439"/>
        <v>0</v>
      </c>
      <c r="I535" s="61">
        <f t="shared" si="440"/>
        <v>327.05304178349252</v>
      </c>
      <c r="J535" s="60">
        <f t="shared" si="441"/>
        <v>17.774621836059378</v>
      </c>
      <c r="K535" s="62" t="s">
        <v>61</v>
      </c>
      <c r="L535" s="63">
        <f t="shared" si="442"/>
        <v>2871.7909241171983</v>
      </c>
      <c r="M535" s="51"/>
      <c r="N535" s="150">
        <v>2715.0819160252499</v>
      </c>
      <c r="O535" s="147"/>
      <c r="P535" s="128">
        <f t="shared" si="443"/>
        <v>156.70900809194836</v>
      </c>
    </row>
    <row r="536" spans="1:18" ht="12.5" x14ac:dyDescent="0.25">
      <c r="A536" s="120">
        <v>6</v>
      </c>
      <c r="B536" s="119" t="s">
        <v>34</v>
      </c>
      <c r="C536" s="120"/>
      <c r="D536" s="195">
        <v>773</v>
      </c>
      <c r="E536" s="63">
        <f t="shared" si="437"/>
        <v>3805.3092878500001</v>
      </c>
      <c r="F536" s="63"/>
      <c r="G536" s="61">
        <f t="shared" si="438"/>
        <v>422.38933095135002</v>
      </c>
      <c r="H536" s="60">
        <f t="shared" si="439"/>
        <v>0</v>
      </c>
      <c r="I536" s="61">
        <f t="shared" si="440"/>
        <v>343.96190652876152</v>
      </c>
      <c r="J536" s="60">
        <f t="shared" si="441"/>
        <v>18.693581876563126</v>
      </c>
      <c r="K536" s="62" t="s">
        <v>61</v>
      </c>
      <c r="L536" s="63">
        <f t="shared" si="442"/>
        <v>3020.2644684933252</v>
      </c>
      <c r="M536" s="51"/>
      <c r="N536" s="150">
        <v>2856.4149472704003</v>
      </c>
      <c r="O536" s="147"/>
      <c r="P536" s="128">
        <f t="shared" si="443"/>
        <v>163.84952122292498</v>
      </c>
    </row>
    <row r="537" spans="1:18" ht="12.5" x14ac:dyDescent="0.25">
      <c r="A537" s="120">
        <v>7</v>
      </c>
      <c r="B537" s="119" t="s">
        <v>34</v>
      </c>
      <c r="C537" s="120"/>
      <c r="D537" s="195">
        <v>811</v>
      </c>
      <c r="E537" s="63">
        <f>D537*$E$2</f>
        <v>3992.3749449500001</v>
      </c>
      <c r="F537" s="63"/>
      <c r="G537" s="61">
        <f t="shared" si="438"/>
        <v>443.15361888945</v>
      </c>
      <c r="H537" s="60">
        <f t="shared" si="439"/>
        <v>0</v>
      </c>
      <c r="I537" s="61">
        <f t="shared" si="440"/>
        <v>360.87077127403052</v>
      </c>
      <c r="J537" s="60">
        <f t="shared" si="441"/>
        <v>19.612541917066878</v>
      </c>
      <c r="K537" s="62" t="s">
        <v>61</v>
      </c>
      <c r="L537" s="63">
        <f t="shared" si="442"/>
        <v>3168.7380128694526</v>
      </c>
      <c r="M537" s="51"/>
      <c r="N537" s="150">
        <v>2997.7479785155497</v>
      </c>
      <c r="O537" s="147"/>
      <c r="P537" s="128">
        <f t="shared" si="443"/>
        <v>170.99003435390296</v>
      </c>
    </row>
    <row r="538" spans="1:18" ht="12.5" x14ac:dyDescent="0.25">
      <c r="A538" s="120">
        <v>8</v>
      </c>
      <c r="B538" s="163"/>
      <c r="C538" s="120"/>
      <c r="D538" s="195">
        <v>826</v>
      </c>
      <c r="E538" s="63">
        <f>D538*$E$2</f>
        <v>4066.2166517000001</v>
      </c>
      <c r="F538" s="63"/>
      <c r="G538" s="61">
        <f t="shared" ref="G538" si="444">E538*$G$10</f>
        <v>451.35004833869999</v>
      </c>
      <c r="H538" s="60">
        <f t="shared" ref="H538" si="445">IF(E538&lt;$L$2,$L$2-E538,0)</f>
        <v>0</v>
      </c>
      <c r="I538" s="61">
        <f t="shared" ref="I538" si="446">(E538*98.25%)*$I$10</f>
        <v>367.545323147163</v>
      </c>
      <c r="J538" s="60">
        <f t="shared" ref="J538" si="447">(E538*98.25%)*$J$10</f>
        <v>19.975289301476252</v>
      </c>
      <c r="K538" s="62" t="s">
        <v>61</v>
      </c>
      <c r="L538" s="63">
        <f t="shared" ref="L538" si="448">E538-G538+H538-I538-J538</f>
        <v>3227.3459909126609</v>
      </c>
      <c r="M538" s="51"/>
      <c r="N538" s="173">
        <v>3053.5373329544245</v>
      </c>
      <c r="O538" s="147"/>
      <c r="P538" s="170">
        <f t="shared" si="443"/>
        <v>173.80865795823638</v>
      </c>
    </row>
    <row r="539" spans="1:18" ht="17.5" customHeight="1" x14ac:dyDescent="0.25">
      <c r="A539" s="326" t="s">
        <v>165</v>
      </c>
      <c r="B539" s="326"/>
      <c r="C539" s="326"/>
      <c r="D539" s="326"/>
      <c r="E539" s="326"/>
      <c r="F539" s="326"/>
      <c r="G539" s="326"/>
      <c r="H539" s="326"/>
      <c r="I539" s="326"/>
      <c r="J539" s="326"/>
      <c r="K539" s="326"/>
      <c r="L539" s="326"/>
      <c r="M539" s="189"/>
      <c r="P539" s="172" t="s">
        <v>43</v>
      </c>
    </row>
    <row r="540" spans="1:18" ht="12.5" x14ac:dyDescent="0.25">
      <c r="A540" s="222" t="s">
        <v>26</v>
      </c>
      <c r="B540" s="53" t="s">
        <v>44</v>
      </c>
      <c r="C540" s="67"/>
      <c r="D540" s="120" t="s">
        <v>1</v>
      </c>
      <c r="E540" s="120" t="s">
        <v>3</v>
      </c>
      <c r="F540" s="120"/>
      <c r="G540" s="143" t="s">
        <v>5</v>
      </c>
      <c r="H540" s="120" t="s">
        <v>7</v>
      </c>
      <c r="I540" s="143" t="s">
        <v>6</v>
      </c>
      <c r="J540" s="120" t="s">
        <v>13</v>
      </c>
      <c r="K540" s="64" t="s">
        <v>14</v>
      </c>
      <c r="L540" s="120" t="s">
        <v>8</v>
      </c>
      <c r="M540" s="43"/>
      <c r="N540" s="123" t="s">
        <v>43</v>
      </c>
      <c r="P540" s="172" t="s">
        <v>43</v>
      </c>
    </row>
    <row r="541" spans="1:18" ht="20" x14ac:dyDescent="0.25">
      <c r="A541" s="222"/>
      <c r="B541" s="53" t="s">
        <v>45</v>
      </c>
      <c r="C541" s="67"/>
      <c r="D541" s="67" t="s">
        <v>2</v>
      </c>
      <c r="E541" s="67" t="s">
        <v>4</v>
      </c>
      <c r="F541" s="67"/>
      <c r="G541" s="70">
        <f>'Cat C '!$F$6</f>
        <v>0.111</v>
      </c>
      <c r="H541" s="67" t="s">
        <v>11</v>
      </c>
      <c r="I541" s="55">
        <f>'Cat C '!$H$6</f>
        <v>9.1999999999999998E-2</v>
      </c>
      <c r="J541" s="56">
        <f>'Cat C '!$I$6</f>
        <v>5.0000000000000001E-3</v>
      </c>
      <c r="K541" s="68" t="s">
        <v>12</v>
      </c>
      <c r="L541" s="67" t="s">
        <v>9</v>
      </c>
      <c r="M541" s="133"/>
      <c r="N541" s="174" t="s">
        <v>158</v>
      </c>
      <c r="P541" s="171" t="s">
        <v>157</v>
      </c>
      <c r="R541" s="30"/>
    </row>
    <row r="542" spans="1:18" ht="12.5" x14ac:dyDescent="0.25">
      <c r="A542" s="54">
        <v>1</v>
      </c>
      <c r="B542" s="57" t="s">
        <v>63</v>
      </c>
      <c r="C542" s="120"/>
      <c r="D542" s="197">
        <v>395</v>
      </c>
      <c r="E542" s="63">
        <f t="shared" ref="E542:E552" si="449">D542*$E$2</f>
        <v>1944.4982777500002</v>
      </c>
      <c r="F542" s="63"/>
      <c r="G542" s="61">
        <f t="shared" ref="G542:G552" si="450">E542*$G$10</f>
        <v>215.83930883025002</v>
      </c>
      <c r="H542" s="60">
        <f t="shared" ref="H542:H552" si="451">IF(E542&lt;$L$2,$L$2-E542,0)</f>
        <v>0</v>
      </c>
      <c r="I542" s="61">
        <f t="shared" ref="I542:I552" si="452">(E542*98.25%)*$I$10</f>
        <v>175.76319932582251</v>
      </c>
      <c r="J542" s="60">
        <f t="shared" ref="J542:J552" si="453">(E542*98.25%)*$J$10</f>
        <v>9.5523477894468769</v>
      </c>
      <c r="K542" s="62" t="s">
        <v>61</v>
      </c>
      <c r="L542" s="63">
        <f t="shared" ref="L542:L552" si="454">E542-G542+H542-I542-J542</f>
        <v>1543.3434218044806</v>
      </c>
      <c r="M542" s="51"/>
      <c r="N542" s="150">
        <v>1450.52321541075</v>
      </c>
      <c r="O542" s="147"/>
      <c r="P542" s="128">
        <f t="shared" ref="P542:P552" si="455">L542-N542</f>
        <v>92.820206393730587</v>
      </c>
    </row>
    <row r="543" spans="1:18" ht="12.5" x14ac:dyDescent="0.25">
      <c r="A543" s="54">
        <v>2</v>
      </c>
      <c r="B543" s="57" t="s">
        <v>37</v>
      </c>
      <c r="C543" s="120"/>
      <c r="D543" s="197">
        <v>424</v>
      </c>
      <c r="E543" s="63">
        <f t="shared" si="449"/>
        <v>2087.2589108000002</v>
      </c>
      <c r="F543" s="63"/>
      <c r="G543" s="61">
        <f t="shared" si="450"/>
        <v>231.68573909880001</v>
      </c>
      <c r="H543" s="60">
        <f t="shared" si="451"/>
        <v>0</v>
      </c>
      <c r="I543" s="61">
        <f t="shared" si="452"/>
        <v>188.66733294721203</v>
      </c>
      <c r="J543" s="60">
        <f t="shared" si="453"/>
        <v>10.253659399305002</v>
      </c>
      <c r="K543" s="62" t="s">
        <v>61</v>
      </c>
      <c r="L543" s="63">
        <f t="shared" si="454"/>
        <v>1656.6521793546831</v>
      </c>
      <c r="M543" s="51"/>
      <c r="N543" s="150">
        <v>1558.3826339925749</v>
      </c>
      <c r="O543" s="147"/>
      <c r="P543" s="128">
        <f t="shared" si="455"/>
        <v>98.269545362108147</v>
      </c>
    </row>
    <row r="544" spans="1:18" ht="12.5" x14ac:dyDescent="0.25">
      <c r="A544" s="54">
        <v>3</v>
      </c>
      <c r="B544" s="57" t="s">
        <v>30</v>
      </c>
      <c r="C544" s="120"/>
      <c r="D544" s="197">
        <v>447</v>
      </c>
      <c r="E544" s="63">
        <f t="shared" si="449"/>
        <v>2200.4828611500002</v>
      </c>
      <c r="F544" s="63"/>
      <c r="G544" s="61">
        <f t="shared" si="450"/>
        <v>244.25359758765003</v>
      </c>
      <c r="H544" s="60">
        <f t="shared" si="451"/>
        <v>0</v>
      </c>
      <c r="I544" s="61">
        <f t="shared" si="452"/>
        <v>198.90164581934852</v>
      </c>
      <c r="J544" s="60">
        <f t="shared" si="453"/>
        <v>10.809872055399376</v>
      </c>
      <c r="K544" s="62" t="s">
        <v>61</v>
      </c>
      <c r="L544" s="63">
        <f t="shared" si="454"/>
        <v>1746.5177456876022</v>
      </c>
      <c r="M544" s="51"/>
      <c r="N544" s="150">
        <v>1643.9263107988495</v>
      </c>
      <c r="O544" s="147"/>
      <c r="P544" s="128">
        <f t="shared" si="455"/>
        <v>102.5914348887527</v>
      </c>
    </row>
    <row r="545" spans="1:26" ht="12.5" x14ac:dyDescent="0.25">
      <c r="A545" s="54">
        <v>4</v>
      </c>
      <c r="B545" s="57" t="s">
        <v>30</v>
      </c>
      <c r="C545" s="54"/>
      <c r="D545" s="197">
        <v>468</v>
      </c>
      <c r="E545" s="63">
        <f t="shared" si="449"/>
        <v>2303.8612505999999</v>
      </c>
      <c r="F545" s="63"/>
      <c r="G545" s="61">
        <f t="shared" si="450"/>
        <v>255.7285988166</v>
      </c>
      <c r="H545" s="60">
        <f t="shared" si="451"/>
        <v>0</v>
      </c>
      <c r="I545" s="61">
        <f t="shared" si="452"/>
        <v>208.24601844173398</v>
      </c>
      <c r="J545" s="60">
        <f t="shared" si="453"/>
        <v>11.3177183935725</v>
      </c>
      <c r="K545" s="62" t="s">
        <v>61</v>
      </c>
      <c r="L545" s="63">
        <f t="shared" si="454"/>
        <v>1828.5689149480936</v>
      </c>
      <c r="M545" s="51"/>
      <c r="N545" s="150">
        <v>1722.0314070132747</v>
      </c>
      <c r="O545" s="147"/>
      <c r="P545" s="128">
        <f t="shared" si="455"/>
        <v>106.5375079348189</v>
      </c>
    </row>
    <row r="546" spans="1:26" ht="12.5" x14ac:dyDescent="0.25">
      <c r="A546" s="54">
        <v>5</v>
      </c>
      <c r="B546" s="57" t="s">
        <v>35</v>
      </c>
      <c r="C546" s="54"/>
      <c r="D546" s="197">
        <v>494</v>
      </c>
      <c r="E546" s="63">
        <f t="shared" si="449"/>
        <v>2431.8535423000003</v>
      </c>
      <c r="F546" s="63"/>
      <c r="G546" s="61">
        <f t="shared" si="450"/>
        <v>269.93574319530006</v>
      </c>
      <c r="H546" s="60">
        <f t="shared" si="451"/>
        <v>0</v>
      </c>
      <c r="I546" s="61">
        <f t="shared" si="452"/>
        <v>219.81524168849705</v>
      </c>
      <c r="J546" s="60">
        <f t="shared" si="453"/>
        <v>11.946480526548754</v>
      </c>
      <c r="K546" s="62" t="s">
        <v>61</v>
      </c>
      <c r="L546" s="63">
        <f t="shared" si="454"/>
        <v>1930.1560768896545</v>
      </c>
      <c r="M546" s="51"/>
      <c r="N546" s="150">
        <v>1807.5750838195499</v>
      </c>
      <c r="O546" s="147"/>
      <c r="P546" s="128">
        <f t="shared" si="455"/>
        <v>122.58099307010457</v>
      </c>
    </row>
    <row r="547" spans="1:26" ht="12.5" x14ac:dyDescent="0.25">
      <c r="A547" s="54">
        <v>6</v>
      </c>
      <c r="B547" s="57" t="s">
        <v>55</v>
      </c>
      <c r="C547" s="54"/>
      <c r="D547" s="197">
        <v>518</v>
      </c>
      <c r="E547" s="63">
        <f t="shared" si="449"/>
        <v>2550.0002731</v>
      </c>
      <c r="F547" s="63"/>
      <c r="G547" s="61">
        <f t="shared" si="450"/>
        <v>283.05003031410001</v>
      </c>
      <c r="H547" s="60">
        <f t="shared" si="451"/>
        <v>0</v>
      </c>
      <c r="I547" s="61">
        <f t="shared" si="452"/>
        <v>230.49452468550899</v>
      </c>
      <c r="J547" s="60">
        <f t="shared" si="453"/>
        <v>12.526876341603749</v>
      </c>
      <c r="K547" s="62" t="s">
        <v>61</v>
      </c>
      <c r="L547" s="63">
        <f t="shared" si="454"/>
        <v>2023.9288417587868</v>
      </c>
      <c r="M547" s="51"/>
      <c r="N547" s="150">
        <v>1907.9959218095248</v>
      </c>
      <c r="O547" s="147"/>
      <c r="P547" s="128">
        <f t="shared" si="455"/>
        <v>115.93291994926199</v>
      </c>
    </row>
    <row r="548" spans="1:26" ht="12.5" x14ac:dyDescent="0.25">
      <c r="A548" s="54">
        <v>7</v>
      </c>
      <c r="B548" s="57" t="s">
        <v>55</v>
      </c>
      <c r="C548" s="54"/>
      <c r="D548" s="197">
        <v>550</v>
      </c>
      <c r="E548" s="63">
        <f t="shared" si="449"/>
        <v>2707.5292475000001</v>
      </c>
      <c r="F548" s="63"/>
      <c r="G548" s="61">
        <f t="shared" si="450"/>
        <v>300.53574647250002</v>
      </c>
      <c r="H548" s="60">
        <f t="shared" si="451"/>
        <v>0</v>
      </c>
      <c r="I548" s="61">
        <f t="shared" si="452"/>
        <v>244.73356868152501</v>
      </c>
      <c r="J548" s="60">
        <f t="shared" si="453"/>
        <v>13.300737428343751</v>
      </c>
      <c r="K548" s="62" t="s">
        <v>61</v>
      </c>
      <c r="L548" s="63">
        <f t="shared" si="454"/>
        <v>2148.9591949176315</v>
      </c>
      <c r="M548" s="51"/>
      <c r="N548" s="150">
        <v>2027.013211279125</v>
      </c>
      <c r="O548" s="147"/>
      <c r="P548" s="128">
        <f t="shared" si="455"/>
        <v>121.9459836385065</v>
      </c>
    </row>
    <row r="549" spans="1:26" ht="12.5" x14ac:dyDescent="0.25">
      <c r="A549" s="54">
        <v>8</v>
      </c>
      <c r="B549" s="57" t="s">
        <v>55</v>
      </c>
      <c r="C549" s="54"/>
      <c r="D549" s="197">
        <v>580</v>
      </c>
      <c r="E549" s="63">
        <f t="shared" si="449"/>
        <v>2855.212661</v>
      </c>
      <c r="F549" s="63"/>
      <c r="G549" s="61">
        <f t="shared" si="450"/>
        <v>316.928605371</v>
      </c>
      <c r="H549" s="60">
        <f t="shared" si="451"/>
        <v>0</v>
      </c>
      <c r="I549" s="61">
        <f t="shared" si="452"/>
        <v>258.08267242778999</v>
      </c>
      <c r="J549" s="60">
        <f t="shared" si="453"/>
        <v>14.026232197162502</v>
      </c>
      <c r="K549" s="62" t="s">
        <v>61</v>
      </c>
      <c r="L549" s="63">
        <f t="shared" si="454"/>
        <v>2266.1751510040476</v>
      </c>
      <c r="M549" s="51"/>
      <c r="N549" s="150">
        <v>2138.5919201568749</v>
      </c>
      <c r="O549" s="147"/>
      <c r="P549" s="128">
        <f t="shared" si="455"/>
        <v>127.58323084717267</v>
      </c>
    </row>
    <row r="550" spans="1:26" ht="12.5" x14ac:dyDescent="0.25">
      <c r="A550" s="54">
        <v>9</v>
      </c>
      <c r="B550" s="57" t="s">
        <v>56</v>
      </c>
      <c r="C550" s="54"/>
      <c r="D550" s="197">
        <v>610</v>
      </c>
      <c r="E550" s="63">
        <f t="shared" si="449"/>
        <v>3002.8960745000004</v>
      </c>
      <c r="F550" s="63"/>
      <c r="G550" s="61">
        <f t="shared" si="450"/>
        <v>333.32146426950004</v>
      </c>
      <c r="H550" s="60">
        <f t="shared" si="451"/>
        <v>0</v>
      </c>
      <c r="I550" s="61">
        <f t="shared" si="452"/>
        <v>271.43177617405502</v>
      </c>
      <c r="J550" s="60">
        <f t="shared" si="453"/>
        <v>14.751726965981252</v>
      </c>
      <c r="K550" s="62" t="s">
        <v>61</v>
      </c>
      <c r="L550" s="63">
        <f t="shared" si="454"/>
        <v>2383.3911070904642</v>
      </c>
      <c r="M550" s="51"/>
      <c r="N550" s="150">
        <v>2250.1706290346247</v>
      </c>
      <c r="O550" s="147"/>
      <c r="P550" s="128">
        <f t="shared" si="455"/>
        <v>133.22047805583952</v>
      </c>
    </row>
    <row r="551" spans="1:26" ht="12.5" x14ac:dyDescent="0.25">
      <c r="A551" s="54">
        <v>10</v>
      </c>
      <c r="B551" s="57" t="s">
        <v>56</v>
      </c>
      <c r="C551" s="54"/>
      <c r="D551" s="197">
        <v>645</v>
      </c>
      <c r="E551" s="63">
        <f t="shared" ref="E551" si="456">D551*$E$2</f>
        <v>3175.19339025</v>
      </c>
      <c r="F551" s="63"/>
      <c r="G551" s="61">
        <f t="shared" ref="G551" si="457">E551*$G$10</f>
        <v>352.44646631774998</v>
      </c>
      <c r="H551" s="60">
        <f t="shared" ref="H551" si="458">IF(E551&lt;$L$2,$L$2-E551,0)</f>
        <v>0</v>
      </c>
      <c r="I551" s="61">
        <f t="shared" ref="I551" si="459">(E551*98.25%)*$I$10</f>
        <v>287.00573054469749</v>
      </c>
      <c r="J551" s="60">
        <f t="shared" ref="J551" si="460">(E551*98.25%)*$J$10</f>
        <v>15.598137529603125</v>
      </c>
      <c r="K551" s="62" t="s">
        <v>61</v>
      </c>
      <c r="L551" s="63">
        <f t="shared" ref="L551" si="461">E551-G551+H551-I551-J551</f>
        <v>2520.1430558579491</v>
      </c>
      <c r="M551" s="51"/>
      <c r="N551" s="150">
        <v>2380.3457893919999</v>
      </c>
      <c r="O551" s="147"/>
      <c r="P551" s="128">
        <f t="shared" si="455"/>
        <v>139.79726646594918</v>
      </c>
    </row>
    <row r="552" spans="1:26" ht="12.5" x14ac:dyDescent="0.25">
      <c r="A552" s="54">
        <v>11</v>
      </c>
      <c r="B552" s="165" t="s">
        <v>57</v>
      </c>
      <c r="C552" s="54"/>
      <c r="D552" s="197">
        <v>678</v>
      </c>
      <c r="E552" s="63">
        <f t="shared" si="449"/>
        <v>3337.6451451000003</v>
      </c>
      <c r="F552" s="63"/>
      <c r="G552" s="61">
        <f t="shared" si="450"/>
        <v>370.47861110610006</v>
      </c>
      <c r="H552" s="60">
        <f t="shared" si="451"/>
        <v>0</v>
      </c>
      <c r="I552" s="61">
        <f t="shared" si="452"/>
        <v>301.68974466558905</v>
      </c>
      <c r="J552" s="60">
        <f t="shared" si="453"/>
        <v>16.396181775303752</v>
      </c>
      <c r="K552" s="62" t="s">
        <v>61</v>
      </c>
      <c r="L552" s="63">
        <f t="shared" si="454"/>
        <v>2649.0806075530072</v>
      </c>
      <c r="M552" s="51"/>
      <c r="N552" s="173">
        <v>2503.0823691575247</v>
      </c>
      <c r="O552" s="147"/>
      <c r="P552" s="170">
        <f t="shared" si="455"/>
        <v>145.99823839548253</v>
      </c>
    </row>
    <row r="553" spans="1:26" ht="12.5" x14ac:dyDescent="0.25">
      <c r="A553" s="364" t="s">
        <v>88</v>
      </c>
      <c r="B553" s="364"/>
      <c r="C553" s="364"/>
      <c r="D553" s="364"/>
      <c r="E553" s="364"/>
      <c r="F553" s="364"/>
      <c r="G553" s="364"/>
      <c r="H553" s="364"/>
      <c r="I553" s="364"/>
      <c r="J553" s="364"/>
      <c r="K553" s="364"/>
      <c r="L553" s="364"/>
      <c r="M553" s="190"/>
      <c r="P553" s="172" t="s">
        <v>43</v>
      </c>
    </row>
    <row r="554" spans="1:26" ht="13.5" customHeight="1" x14ac:dyDescent="0.25">
      <c r="A554" s="222" t="s">
        <v>26</v>
      </c>
      <c r="B554" s="53" t="s">
        <v>44</v>
      </c>
      <c r="C554" s="67"/>
      <c r="D554" s="67" t="s">
        <v>1</v>
      </c>
      <c r="E554" s="67" t="s">
        <v>3</v>
      </c>
      <c r="F554" s="67"/>
      <c r="G554" s="136" t="s">
        <v>5</v>
      </c>
      <c r="H554" s="120" t="s">
        <v>7</v>
      </c>
      <c r="I554" s="136" t="s">
        <v>6</v>
      </c>
      <c r="J554" s="67" t="s">
        <v>13</v>
      </c>
      <c r="K554" s="68" t="s">
        <v>14</v>
      </c>
      <c r="L554" s="67" t="s">
        <v>8</v>
      </c>
      <c r="M554" s="133"/>
      <c r="N554" s="123" t="s">
        <v>43</v>
      </c>
      <c r="P554" s="172" t="s">
        <v>43</v>
      </c>
    </row>
    <row r="555" spans="1:26" ht="20" x14ac:dyDescent="0.25">
      <c r="A555" s="222"/>
      <c r="B555" s="53" t="s">
        <v>45</v>
      </c>
      <c r="C555" s="67"/>
      <c r="D555" s="67" t="s">
        <v>2</v>
      </c>
      <c r="E555" s="67" t="s">
        <v>4</v>
      </c>
      <c r="F555" s="67"/>
      <c r="G555" s="70">
        <f>'Cat C '!$F$6</f>
        <v>0.111</v>
      </c>
      <c r="H555" s="67" t="s">
        <v>11</v>
      </c>
      <c r="I555" s="55">
        <f>'Cat C '!$H$6</f>
        <v>9.1999999999999998E-2</v>
      </c>
      <c r="J555" s="56">
        <f>'Cat C '!$I$6</f>
        <v>5.0000000000000001E-3</v>
      </c>
      <c r="K555" s="68" t="s">
        <v>12</v>
      </c>
      <c r="L555" s="67" t="s">
        <v>9</v>
      </c>
      <c r="M555" s="133"/>
      <c r="N555" s="174" t="s">
        <v>158</v>
      </c>
      <c r="P555" s="171" t="s">
        <v>157</v>
      </c>
      <c r="Q555" s="6"/>
      <c r="R555" s="6"/>
      <c r="S555" s="6"/>
      <c r="T555" s="6"/>
      <c r="U555" s="6"/>
      <c r="V555" s="6"/>
      <c r="W555" s="6"/>
      <c r="X555" s="6"/>
      <c r="Y555" s="6"/>
      <c r="Z555" s="6"/>
    </row>
    <row r="556" spans="1:26" ht="12.5" x14ac:dyDescent="0.25">
      <c r="A556" s="168">
        <v>1</v>
      </c>
      <c r="B556" s="164" t="s">
        <v>37</v>
      </c>
      <c r="C556" s="168"/>
      <c r="D556" s="197">
        <v>427</v>
      </c>
      <c r="E556" s="63">
        <f t="shared" ref="E556:E566" si="462">D556*$E$2</f>
        <v>2102.0272521500001</v>
      </c>
      <c r="F556" s="63"/>
      <c r="G556" s="61">
        <f t="shared" ref="G556:G566" si="463">E556*$G$10</f>
        <v>233.32502498865</v>
      </c>
      <c r="H556" s="60">
        <f t="shared" ref="H556:H566" si="464">IF(E556&lt;$L$2,$L$2-E556,0)</f>
        <v>0</v>
      </c>
      <c r="I556" s="61">
        <f t="shared" ref="I556:I566" si="465">(E556*98.25%)*$I$10</f>
        <v>190.00224332183853</v>
      </c>
      <c r="J556" s="60">
        <f t="shared" ref="J556:J566" si="466">(E556*98.25%)*$J$10</f>
        <v>10.326208876186877</v>
      </c>
      <c r="K556" s="62" t="s">
        <v>61</v>
      </c>
      <c r="L556" s="63">
        <f t="shared" ref="L556:L566" si="467">E556-G556+H556-I556-J556</f>
        <v>1668.3737749633246</v>
      </c>
      <c r="M556" s="51"/>
      <c r="N556" s="150">
        <v>1569.5405048803498</v>
      </c>
      <c r="O556" s="147"/>
      <c r="P556" s="128">
        <f t="shared" ref="P556:P566" si="468">L556-N556</f>
        <v>98.833270082974877</v>
      </c>
    </row>
    <row r="557" spans="1:26" ht="12.5" x14ac:dyDescent="0.25">
      <c r="A557" s="168">
        <v>2</v>
      </c>
      <c r="B557" s="164" t="s">
        <v>30</v>
      </c>
      <c r="C557" s="54"/>
      <c r="D557" s="197">
        <v>450</v>
      </c>
      <c r="E557" s="63">
        <f t="shared" si="462"/>
        <v>2215.2512025000001</v>
      </c>
      <c r="F557" s="63"/>
      <c r="G557" s="61">
        <f t="shared" si="463"/>
        <v>245.89288347750002</v>
      </c>
      <c r="H557" s="60">
        <f t="shared" si="464"/>
        <v>0</v>
      </c>
      <c r="I557" s="61">
        <f t="shared" si="465"/>
        <v>200.23655619397502</v>
      </c>
      <c r="J557" s="60">
        <f t="shared" si="466"/>
        <v>10.882421532281251</v>
      </c>
      <c r="K557" s="62" t="s">
        <v>61</v>
      </c>
      <c r="L557" s="63">
        <f t="shared" si="467"/>
        <v>1758.2393412962438</v>
      </c>
      <c r="M557" s="51"/>
      <c r="N557" s="150">
        <v>1655.084181686625</v>
      </c>
      <c r="O557" s="147"/>
      <c r="P557" s="128">
        <f t="shared" si="468"/>
        <v>103.15515960961875</v>
      </c>
    </row>
    <row r="558" spans="1:26" ht="12.5" x14ac:dyDescent="0.25">
      <c r="A558" s="168">
        <v>3</v>
      </c>
      <c r="B558" s="164" t="s">
        <v>30</v>
      </c>
      <c r="C558" s="54"/>
      <c r="D558" s="197">
        <v>478</v>
      </c>
      <c r="E558" s="63">
        <f t="shared" si="462"/>
        <v>2353.0890551000002</v>
      </c>
      <c r="F558" s="63"/>
      <c r="G558" s="61">
        <f t="shared" si="463"/>
        <v>261.1928851161</v>
      </c>
      <c r="H558" s="60">
        <f t="shared" si="464"/>
        <v>0</v>
      </c>
      <c r="I558" s="61">
        <f t="shared" si="465"/>
        <v>212.69571969048903</v>
      </c>
      <c r="J558" s="60">
        <f t="shared" si="466"/>
        <v>11.559549983178751</v>
      </c>
      <c r="K558" s="62" t="s">
        <v>61</v>
      </c>
      <c r="L558" s="63">
        <f t="shared" si="467"/>
        <v>1867.6409003102322</v>
      </c>
      <c r="M558" s="51"/>
      <c r="N558" s="150">
        <v>1759.2243099725249</v>
      </c>
      <c r="O558" s="147"/>
      <c r="P558" s="128">
        <f t="shared" si="468"/>
        <v>108.41659033770725</v>
      </c>
    </row>
    <row r="559" spans="1:26" ht="12.5" x14ac:dyDescent="0.25">
      <c r="A559" s="168">
        <v>4</v>
      </c>
      <c r="B559" s="164" t="s">
        <v>30</v>
      </c>
      <c r="C559" s="54"/>
      <c r="D559" s="197">
        <v>506</v>
      </c>
      <c r="E559" s="63">
        <f t="shared" si="462"/>
        <v>2490.9269077000004</v>
      </c>
      <c r="F559" s="63"/>
      <c r="G559" s="61">
        <f t="shared" si="463"/>
        <v>276.49288675470007</v>
      </c>
      <c r="H559" s="60">
        <f t="shared" si="464"/>
        <v>0</v>
      </c>
      <c r="I559" s="61">
        <f t="shared" si="465"/>
        <v>225.15488318700304</v>
      </c>
      <c r="J559" s="60">
        <f t="shared" si="466"/>
        <v>12.236678434076254</v>
      </c>
      <c r="K559" s="62" t="s">
        <v>61</v>
      </c>
      <c r="L559" s="63">
        <f t="shared" si="467"/>
        <v>1977.042459324221</v>
      </c>
      <c r="M559" s="51"/>
      <c r="N559" s="150">
        <v>1863.364438258425</v>
      </c>
      <c r="O559" s="147"/>
      <c r="P559" s="128">
        <f t="shared" si="468"/>
        <v>113.67802106579597</v>
      </c>
    </row>
    <row r="560" spans="1:26" ht="12.5" x14ac:dyDescent="0.25">
      <c r="A560" s="168">
        <v>5</v>
      </c>
      <c r="B560" s="164" t="s">
        <v>34</v>
      </c>
      <c r="C560" s="54"/>
      <c r="D560" s="197">
        <v>534</v>
      </c>
      <c r="E560" s="63">
        <f t="shared" si="462"/>
        <v>2628.7647603</v>
      </c>
      <c r="F560" s="63"/>
      <c r="G560" s="61">
        <f t="shared" si="463"/>
        <v>291.79288839330002</v>
      </c>
      <c r="H560" s="60">
        <f t="shared" si="464"/>
        <v>0</v>
      </c>
      <c r="I560" s="61">
        <f t="shared" si="465"/>
        <v>237.61404668351702</v>
      </c>
      <c r="J560" s="60">
        <f t="shared" si="466"/>
        <v>12.913806884973752</v>
      </c>
      <c r="K560" s="62" t="s">
        <v>61</v>
      </c>
      <c r="L560" s="63">
        <f t="shared" si="467"/>
        <v>2086.4440183382089</v>
      </c>
      <c r="M560" s="51"/>
      <c r="N560" s="150">
        <v>1967.5045665443249</v>
      </c>
      <c r="O560" s="147"/>
      <c r="P560" s="128">
        <f t="shared" si="468"/>
        <v>118.93945179388402</v>
      </c>
    </row>
    <row r="561" spans="1:26" ht="12.5" x14ac:dyDescent="0.25">
      <c r="A561" s="168">
        <v>6</v>
      </c>
      <c r="B561" s="164" t="s">
        <v>35</v>
      </c>
      <c r="C561" s="54"/>
      <c r="D561" s="197">
        <v>563</v>
      </c>
      <c r="E561" s="63">
        <f t="shared" si="462"/>
        <v>2771.5253933500003</v>
      </c>
      <c r="F561" s="63"/>
      <c r="G561" s="61">
        <f t="shared" si="463"/>
        <v>307.63931866185004</v>
      </c>
      <c r="H561" s="60">
        <f t="shared" si="464"/>
        <v>0</v>
      </c>
      <c r="I561" s="61">
        <f t="shared" si="465"/>
        <v>250.51818030490654</v>
      </c>
      <c r="J561" s="60">
        <f t="shared" si="466"/>
        <v>13.615118494831878</v>
      </c>
      <c r="K561" s="62" t="s">
        <v>61</v>
      </c>
      <c r="L561" s="63">
        <f t="shared" si="467"/>
        <v>2199.7527758884121</v>
      </c>
      <c r="M561" s="51"/>
      <c r="N561" s="150">
        <v>2075.3639851261501</v>
      </c>
      <c r="O561" s="147"/>
      <c r="P561" s="128">
        <f t="shared" si="468"/>
        <v>124.38879076226203</v>
      </c>
    </row>
    <row r="562" spans="1:26" ht="12.5" x14ac:dyDescent="0.25">
      <c r="A562" s="168">
        <v>7</v>
      </c>
      <c r="B562" s="164" t="s">
        <v>34</v>
      </c>
      <c r="C562" s="54"/>
      <c r="D562" s="197">
        <v>593</v>
      </c>
      <c r="E562" s="63">
        <f t="shared" ref="E562" si="469">D562*$E$2</f>
        <v>2919.2088068500002</v>
      </c>
      <c r="F562" s="63"/>
      <c r="G562" s="61">
        <f t="shared" ref="G562" si="470">E562*$G$10</f>
        <v>324.03217756035002</v>
      </c>
      <c r="H562" s="60">
        <f t="shared" ref="H562" si="471">IF(E562&lt;$L$2,$L$2-E562,0)</f>
        <v>0</v>
      </c>
      <c r="I562" s="61">
        <f t="shared" ref="I562" si="472">(E562*98.25%)*$I$10</f>
        <v>263.86728405117157</v>
      </c>
      <c r="J562" s="60">
        <f t="shared" ref="J562" si="473">(E562*98.25%)*$J$10</f>
        <v>14.340613263650628</v>
      </c>
      <c r="K562" s="62" t="s">
        <v>61</v>
      </c>
      <c r="L562" s="63">
        <f t="shared" ref="L562" si="474">E562-G562+H562-I562-J562</f>
        <v>2316.9687319748277</v>
      </c>
      <c r="M562" s="51"/>
      <c r="N562" s="150">
        <v>2186.9426940039002</v>
      </c>
      <c r="O562" s="147"/>
      <c r="P562" s="128">
        <f t="shared" si="468"/>
        <v>130.02603797092752</v>
      </c>
    </row>
    <row r="563" spans="1:26" ht="12.5" x14ac:dyDescent="0.25">
      <c r="A563" s="168">
        <v>8</v>
      </c>
      <c r="B563" s="164" t="s">
        <v>150</v>
      </c>
      <c r="C563" s="54"/>
      <c r="D563" s="197">
        <v>624</v>
      </c>
      <c r="E563" s="63">
        <f t="shared" si="462"/>
        <v>3071.8150008000002</v>
      </c>
      <c r="F563" s="63"/>
      <c r="G563" s="61">
        <f t="shared" si="463"/>
        <v>340.97146508880002</v>
      </c>
      <c r="H563" s="60">
        <f t="shared" si="464"/>
        <v>0</v>
      </c>
      <c r="I563" s="61">
        <f t="shared" si="465"/>
        <v>277.66135792231199</v>
      </c>
      <c r="J563" s="60">
        <f t="shared" si="466"/>
        <v>15.090291191430001</v>
      </c>
      <c r="K563" s="62" t="s">
        <v>61</v>
      </c>
      <c r="L563" s="63">
        <f t="shared" si="467"/>
        <v>2438.0918865974581</v>
      </c>
      <c r="M563" s="51"/>
      <c r="N563" s="150">
        <v>2302.2406931775749</v>
      </c>
      <c r="O563" s="147"/>
      <c r="P563" s="128">
        <f t="shared" si="468"/>
        <v>135.8511934198832</v>
      </c>
    </row>
    <row r="564" spans="1:26" ht="12.5" x14ac:dyDescent="0.25">
      <c r="A564" s="168">
        <v>9</v>
      </c>
      <c r="B564" s="164" t="s">
        <v>33</v>
      </c>
      <c r="C564" s="54"/>
      <c r="D564" s="197">
        <v>656</v>
      </c>
      <c r="E564" s="63">
        <f t="shared" si="462"/>
        <v>3229.3439752000004</v>
      </c>
      <c r="F564" s="63"/>
      <c r="G564" s="61">
        <f t="shared" si="463"/>
        <v>358.45718124720003</v>
      </c>
      <c r="H564" s="60">
        <f t="shared" si="464"/>
        <v>0</v>
      </c>
      <c r="I564" s="61">
        <f t="shared" si="465"/>
        <v>291.90040191832804</v>
      </c>
      <c r="J564" s="60">
        <f t="shared" si="466"/>
        <v>15.864152278170002</v>
      </c>
      <c r="K564" s="62" t="s">
        <v>61</v>
      </c>
      <c r="L564" s="63">
        <f t="shared" si="467"/>
        <v>2563.1222397563024</v>
      </c>
      <c r="M564" s="51"/>
      <c r="N564" s="150">
        <v>2421.2579826471751</v>
      </c>
      <c r="O564" s="147"/>
      <c r="P564" s="128">
        <f t="shared" si="468"/>
        <v>141.86425710912727</v>
      </c>
    </row>
    <row r="565" spans="1:26" s="14" customFormat="1" ht="12.5" x14ac:dyDescent="0.25">
      <c r="A565" s="168">
        <v>10</v>
      </c>
      <c r="B565" s="164" t="s">
        <v>33</v>
      </c>
      <c r="C565" s="54"/>
      <c r="D565" s="197">
        <v>690</v>
      </c>
      <c r="E565" s="63">
        <f t="shared" si="462"/>
        <v>3396.7185105000003</v>
      </c>
      <c r="F565" s="63"/>
      <c r="G565" s="61">
        <f t="shared" si="463"/>
        <v>377.03575466550006</v>
      </c>
      <c r="H565" s="60">
        <f t="shared" si="464"/>
        <v>0</v>
      </c>
      <c r="I565" s="61">
        <f t="shared" si="465"/>
        <v>307.02938616409506</v>
      </c>
      <c r="J565" s="60">
        <f t="shared" si="466"/>
        <v>16.686379682831252</v>
      </c>
      <c r="K565" s="62" t="s">
        <v>61</v>
      </c>
      <c r="L565" s="63">
        <f t="shared" si="467"/>
        <v>2695.9669899875744</v>
      </c>
      <c r="M565" s="51"/>
      <c r="N565" s="150">
        <v>2547.7138527086249</v>
      </c>
      <c r="O565" s="147"/>
      <c r="P565" s="128">
        <f t="shared" si="468"/>
        <v>148.25313727894945</v>
      </c>
    </row>
    <row r="566" spans="1:26" s="14" customFormat="1" ht="12.5" x14ac:dyDescent="0.25">
      <c r="A566" s="168">
        <v>11</v>
      </c>
      <c r="B566" s="163" t="s">
        <v>43</v>
      </c>
      <c r="C566" s="54"/>
      <c r="D566" s="197">
        <v>727</v>
      </c>
      <c r="E566" s="63">
        <f t="shared" si="462"/>
        <v>3578.8613871500002</v>
      </c>
      <c r="F566" s="63"/>
      <c r="G566" s="61">
        <f t="shared" si="463"/>
        <v>397.25361397365003</v>
      </c>
      <c r="H566" s="60">
        <f t="shared" si="464"/>
        <v>0</v>
      </c>
      <c r="I566" s="61">
        <f t="shared" si="465"/>
        <v>323.49328078448849</v>
      </c>
      <c r="J566" s="60">
        <f t="shared" si="466"/>
        <v>17.581156564374375</v>
      </c>
      <c r="K566" s="62" t="s">
        <v>61</v>
      </c>
      <c r="L566" s="63">
        <f t="shared" si="467"/>
        <v>2840.5333358274875</v>
      </c>
      <c r="M566" s="51"/>
      <c r="N566" s="173">
        <v>2685.3275936578493</v>
      </c>
      <c r="O566" s="147"/>
      <c r="P566" s="170">
        <f t="shared" si="468"/>
        <v>155.20574216963814</v>
      </c>
    </row>
    <row r="567" spans="1:26" s="14" customFormat="1" ht="12.5" x14ac:dyDescent="0.25">
      <c r="A567" s="326" t="s">
        <v>92</v>
      </c>
      <c r="B567" s="326"/>
      <c r="C567" s="326"/>
      <c r="D567" s="326"/>
      <c r="E567" s="326"/>
      <c r="F567" s="326"/>
      <c r="G567" s="326"/>
      <c r="H567" s="326"/>
      <c r="I567" s="326"/>
      <c r="J567" s="326"/>
      <c r="K567" s="326"/>
      <c r="L567" s="326"/>
      <c r="M567" s="189"/>
      <c r="N567" s="123"/>
      <c r="O567" s="123"/>
      <c r="P567" s="172" t="s">
        <v>43</v>
      </c>
    </row>
    <row r="568" spans="1:26" s="14" customFormat="1" ht="12.5" x14ac:dyDescent="0.25">
      <c r="A568" s="277" t="s">
        <v>26</v>
      </c>
      <c r="B568" s="53" t="s">
        <v>44</v>
      </c>
      <c r="C568" s="120" t="s">
        <v>32</v>
      </c>
      <c r="D568" s="120" t="s">
        <v>1</v>
      </c>
      <c r="E568" s="120" t="s">
        <v>3</v>
      </c>
      <c r="F568" s="120"/>
      <c r="G568" s="143" t="s">
        <v>5</v>
      </c>
      <c r="H568" s="120" t="s">
        <v>7</v>
      </c>
      <c r="I568" s="143" t="s">
        <v>6</v>
      </c>
      <c r="J568" s="120" t="s">
        <v>13</v>
      </c>
      <c r="K568" s="64" t="s">
        <v>14</v>
      </c>
      <c r="L568" s="120" t="s">
        <v>8</v>
      </c>
      <c r="M568" s="43"/>
      <c r="N568" s="123" t="s">
        <v>43</v>
      </c>
      <c r="O568" s="123"/>
      <c r="P568" s="172" t="s">
        <v>43</v>
      </c>
    </row>
    <row r="569" spans="1:26" ht="13.5" customHeight="1" x14ac:dyDescent="0.25">
      <c r="A569" s="277"/>
      <c r="B569" s="53" t="s">
        <v>45</v>
      </c>
      <c r="C569" s="67"/>
      <c r="D569" s="67" t="s">
        <v>2</v>
      </c>
      <c r="E569" s="67" t="s">
        <v>4</v>
      </c>
      <c r="F569" s="67"/>
      <c r="G569" s="70">
        <f>'Cat C '!$F$6</f>
        <v>0.111</v>
      </c>
      <c r="H569" s="67" t="s">
        <v>11</v>
      </c>
      <c r="I569" s="55">
        <f>'Cat C '!$H$6</f>
        <v>9.1999999999999998E-2</v>
      </c>
      <c r="J569" s="56">
        <f>'Cat C '!$I$6</f>
        <v>5.0000000000000001E-3</v>
      </c>
      <c r="K569" s="68" t="s">
        <v>12</v>
      </c>
      <c r="L569" s="67" t="s">
        <v>9</v>
      </c>
      <c r="M569" s="133"/>
      <c r="N569" s="174" t="s">
        <v>158</v>
      </c>
      <c r="P569" s="171" t="s">
        <v>157</v>
      </c>
    </row>
    <row r="570" spans="1:26" ht="12.5" x14ac:dyDescent="0.25">
      <c r="A570" s="120">
        <v>1</v>
      </c>
      <c r="B570" s="119" t="s">
        <v>24</v>
      </c>
      <c r="C570" s="120"/>
      <c r="D570" s="195">
        <v>377</v>
      </c>
      <c r="E570" s="63">
        <f t="shared" ref="E570:E575" si="475">D570*$E$2</f>
        <v>1855.8882296500001</v>
      </c>
      <c r="F570" s="63"/>
      <c r="G570" s="61">
        <f t="shared" ref="G570:G580" si="476">E570*$G$10</f>
        <v>206.00359349115001</v>
      </c>
      <c r="H570" s="60">
        <f t="shared" ref="H570:H580" si="477">IF(E570&lt;$L$2,$L$2-E570,0)</f>
        <v>0</v>
      </c>
      <c r="I570" s="61">
        <f t="shared" ref="I570:I580" si="478">(E570*98.25%)*$I$10</f>
        <v>167.75373707806352</v>
      </c>
      <c r="J570" s="60">
        <f t="shared" ref="J570:J580" si="479">(E570*98.25%)*$J$10</f>
        <v>9.117050928155626</v>
      </c>
      <c r="K570" s="62" t="s">
        <v>61</v>
      </c>
      <c r="L570" s="63">
        <f t="shared" ref="L570:L580" si="480">E570-G570+H570-I570-J570</f>
        <v>1473.013848152631</v>
      </c>
      <c r="M570" s="51"/>
      <c r="N570" s="151">
        <v>1383.5759900840997</v>
      </c>
      <c r="O570" s="135"/>
      <c r="P570" s="128">
        <f t="shared" ref="P570:P580" si="481">L570-N570</f>
        <v>89.437858068531341</v>
      </c>
      <c r="Q570" s="6"/>
      <c r="R570" s="6"/>
      <c r="S570" s="6"/>
      <c r="T570" s="6"/>
      <c r="U570" s="6"/>
      <c r="V570" s="6"/>
      <c r="W570" s="6"/>
      <c r="X570" s="6"/>
      <c r="Y570" s="6"/>
      <c r="Z570" s="6"/>
    </row>
    <row r="571" spans="1:26" ht="12.5" x14ac:dyDescent="0.25">
      <c r="A571" s="120">
        <v>2</v>
      </c>
      <c r="B571" s="119" t="s">
        <v>24</v>
      </c>
      <c r="C571" s="120"/>
      <c r="D571" s="195">
        <v>425</v>
      </c>
      <c r="E571" s="63">
        <f t="shared" si="475"/>
        <v>2092.1816912500003</v>
      </c>
      <c r="F571" s="63"/>
      <c r="G571" s="61">
        <f t="shared" si="476"/>
        <v>232.23216772875003</v>
      </c>
      <c r="H571" s="60">
        <f t="shared" si="477"/>
        <v>0</v>
      </c>
      <c r="I571" s="61">
        <f t="shared" si="478"/>
        <v>189.11230307208754</v>
      </c>
      <c r="J571" s="60">
        <f t="shared" si="479"/>
        <v>10.277842558265627</v>
      </c>
      <c r="K571" s="62" t="s">
        <v>61</v>
      </c>
      <c r="L571" s="63">
        <f t="shared" si="480"/>
        <v>1660.5593778908972</v>
      </c>
      <c r="M571" s="51"/>
      <c r="N571" s="150">
        <v>1562.1019242885</v>
      </c>
      <c r="O571" s="147"/>
      <c r="P571" s="128">
        <f t="shared" si="481"/>
        <v>98.457453602397209</v>
      </c>
    </row>
    <row r="572" spans="1:26" ht="12.5" x14ac:dyDescent="0.25">
      <c r="A572" s="120">
        <v>3</v>
      </c>
      <c r="B572" s="119" t="s">
        <v>69</v>
      </c>
      <c r="C572" s="120"/>
      <c r="D572" s="195">
        <v>451</v>
      </c>
      <c r="E572" s="63">
        <f t="shared" si="475"/>
        <v>2220.1739829500002</v>
      </c>
      <c r="F572" s="63"/>
      <c r="G572" s="61">
        <f t="shared" si="476"/>
        <v>246.43931210745004</v>
      </c>
      <c r="H572" s="60">
        <f t="shared" si="477"/>
        <v>0</v>
      </c>
      <c r="I572" s="61">
        <f t="shared" si="478"/>
        <v>200.6815263188505</v>
      </c>
      <c r="J572" s="60">
        <f t="shared" si="479"/>
        <v>10.906604691241876</v>
      </c>
      <c r="K572" s="62" t="s">
        <v>61</v>
      </c>
      <c r="L572" s="63">
        <f t="shared" si="480"/>
        <v>1762.1465398324578</v>
      </c>
      <c r="M572" s="51"/>
      <c r="N572" s="150">
        <v>1658.80347198255</v>
      </c>
      <c r="O572" s="147"/>
      <c r="P572" s="128">
        <f t="shared" si="481"/>
        <v>103.34306784990781</v>
      </c>
    </row>
    <row r="573" spans="1:26" ht="12.5" x14ac:dyDescent="0.25">
      <c r="A573" s="120">
        <v>4</v>
      </c>
      <c r="B573" s="119" t="s">
        <v>70</v>
      </c>
      <c r="C573" s="120"/>
      <c r="D573" s="195">
        <v>487</v>
      </c>
      <c r="E573" s="63">
        <f t="shared" si="475"/>
        <v>2397.3940791499999</v>
      </c>
      <c r="F573" s="63"/>
      <c r="G573" s="61">
        <f t="shared" si="476"/>
        <v>266.11074278565002</v>
      </c>
      <c r="H573" s="60">
        <f t="shared" si="477"/>
        <v>0</v>
      </c>
      <c r="I573" s="61">
        <f t="shared" si="478"/>
        <v>216.70045081436851</v>
      </c>
      <c r="J573" s="60">
        <f t="shared" si="479"/>
        <v>11.777198413824376</v>
      </c>
      <c r="K573" s="62" t="s">
        <v>61</v>
      </c>
      <c r="L573" s="63">
        <f t="shared" si="480"/>
        <v>1902.8056871361571</v>
      </c>
      <c r="M573" s="51"/>
      <c r="N573" s="150">
        <v>1792.6979226358499</v>
      </c>
      <c r="O573" s="147"/>
      <c r="P573" s="128">
        <f t="shared" si="481"/>
        <v>110.10776450030721</v>
      </c>
    </row>
    <row r="574" spans="1:26" ht="12.5" x14ac:dyDescent="0.25">
      <c r="A574" s="120">
        <v>5</v>
      </c>
      <c r="B574" s="119" t="s">
        <v>70</v>
      </c>
      <c r="C574" s="120"/>
      <c r="D574" s="195">
        <v>528</v>
      </c>
      <c r="E574" s="63">
        <f t="shared" si="475"/>
        <v>2599.2280776000002</v>
      </c>
      <c r="F574" s="63"/>
      <c r="G574" s="61">
        <f t="shared" si="476"/>
        <v>288.51431661360004</v>
      </c>
      <c r="H574" s="60">
        <f t="shared" si="477"/>
        <v>0</v>
      </c>
      <c r="I574" s="61">
        <f t="shared" si="478"/>
        <v>234.94422593426401</v>
      </c>
      <c r="J574" s="60">
        <f t="shared" si="479"/>
        <v>12.768707931210002</v>
      </c>
      <c r="K574" s="62" t="s">
        <v>61</v>
      </c>
      <c r="L574" s="63">
        <f t="shared" si="480"/>
        <v>2063.0008271209263</v>
      </c>
      <c r="M574" s="51"/>
      <c r="N574" s="150">
        <v>1945.188824768775</v>
      </c>
      <c r="O574" s="147"/>
      <c r="P574" s="128">
        <f t="shared" si="481"/>
        <v>117.81200235215124</v>
      </c>
    </row>
    <row r="575" spans="1:26" ht="12.5" x14ac:dyDescent="0.25">
      <c r="A575" s="120">
        <v>6</v>
      </c>
      <c r="B575" s="119" t="s">
        <v>70</v>
      </c>
      <c r="C575" s="120"/>
      <c r="D575" s="195">
        <v>560</v>
      </c>
      <c r="E575" s="63">
        <f t="shared" si="475"/>
        <v>2756.7570520000004</v>
      </c>
      <c r="F575" s="63"/>
      <c r="G575" s="61">
        <f t="shared" si="476"/>
        <v>306.00003277200005</v>
      </c>
      <c r="H575" s="60">
        <f t="shared" si="477"/>
        <v>0</v>
      </c>
      <c r="I575" s="61">
        <f t="shared" si="478"/>
        <v>249.18326993028003</v>
      </c>
      <c r="J575" s="60">
        <f t="shared" si="479"/>
        <v>13.542569017950003</v>
      </c>
      <c r="K575" s="62" t="s">
        <v>61</v>
      </c>
      <c r="L575" s="63">
        <f t="shared" si="480"/>
        <v>2188.0311802797705</v>
      </c>
      <c r="M575" s="51"/>
      <c r="N575" s="150">
        <v>2064.2061142383754</v>
      </c>
      <c r="O575" s="147"/>
      <c r="P575" s="128">
        <f t="shared" si="481"/>
        <v>123.82506604139508</v>
      </c>
    </row>
    <row r="576" spans="1:26" ht="12.5" x14ac:dyDescent="0.25">
      <c r="A576" s="120">
        <v>7</v>
      </c>
      <c r="B576" s="119" t="s">
        <v>70</v>
      </c>
      <c r="C576" s="120"/>
      <c r="D576" s="195">
        <v>596</v>
      </c>
      <c r="E576" s="63">
        <f>D576*$E$2</f>
        <v>2933.9771482000001</v>
      </c>
      <c r="F576" s="63"/>
      <c r="G576" s="61">
        <f t="shared" si="476"/>
        <v>325.67146345020001</v>
      </c>
      <c r="H576" s="60">
        <f t="shared" si="477"/>
        <v>0</v>
      </c>
      <c r="I576" s="61">
        <f t="shared" si="478"/>
        <v>265.20219442579798</v>
      </c>
      <c r="J576" s="60">
        <f t="shared" si="479"/>
        <v>14.413162740532501</v>
      </c>
      <c r="K576" s="62" t="s">
        <v>61</v>
      </c>
      <c r="L576" s="63">
        <f t="shared" si="480"/>
        <v>2328.6903275834693</v>
      </c>
      <c r="M576" s="51"/>
      <c r="N576" s="150">
        <v>2198.1005648916748</v>
      </c>
      <c r="O576" s="147"/>
      <c r="P576" s="128">
        <f t="shared" si="481"/>
        <v>130.58976269179448</v>
      </c>
    </row>
    <row r="577" spans="1:26" ht="12.5" x14ac:dyDescent="0.25">
      <c r="A577" s="120">
        <v>8</v>
      </c>
      <c r="B577" s="119" t="s">
        <v>70</v>
      </c>
      <c r="C577" s="120"/>
      <c r="D577" s="195">
        <v>633</v>
      </c>
      <c r="E577" s="63">
        <f>D577*$E$2</f>
        <v>3116.1200248500004</v>
      </c>
      <c r="F577" s="63"/>
      <c r="G577" s="61">
        <f t="shared" si="476"/>
        <v>345.88932275835003</v>
      </c>
      <c r="H577" s="60">
        <f t="shared" si="477"/>
        <v>0</v>
      </c>
      <c r="I577" s="61">
        <f t="shared" si="478"/>
        <v>281.66608904619153</v>
      </c>
      <c r="J577" s="60">
        <f t="shared" si="479"/>
        <v>15.307939622075628</v>
      </c>
      <c r="K577" s="62" t="s">
        <v>61</v>
      </c>
      <c r="L577" s="63">
        <f t="shared" si="480"/>
        <v>2473.2566734233833</v>
      </c>
      <c r="M577" s="51"/>
      <c r="N577" s="150">
        <v>2335.7143058408997</v>
      </c>
      <c r="O577" s="147"/>
      <c r="P577" s="128">
        <f t="shared" si="481"/>
        <v>137.54236758248362</v>
      </c>
    </row>
    <row r="578" spans="1:26" ht="13.5" customHeight="1" x14ac:dyDescent="0.25">
      <c r="A578" s="120">
        <v>9</v>
      </c>
      <c r="B578" s="119" t="s">
        <v>70</v>
      </c>
      <c r="C578" s="120"/>
      <c r="D578" s="195">
        <v>649</v>
      </c>
      <c r="E578" s="63">
        <f>D578*$E$2</f>
        <v>3194.88451205</v>
      </c>
      <c r="F578" s="63"/>
      <c r="G578" s="61">
        <f t="shared" si="476"/>
        <v>354.63218083754998</v>
      </c>
      <c r="H578" s="60">
        <f t="shared" si="477"/>
        <v>0</v>
      </c>
      <c r="I578" s="61">
        <f t="shared" si="478"/>
        <v>288.78561104419947</v>
      </c>
      <c r="J578" s="60">
        <f t="shared" si="479"/>
        <v>15.694870165445625</v>
      </c>
      <c r="K578" s="62" t="s">
        <v>61</v>
      </c>
      <c r="L578" s="63">
        <f t="shared" si="480"/>
        <v>2535.771850002805</v>
      </c>
      <c r="M578" s="51"/>
      <c r="N578" s="150">
        <v>2395.2229505757</v>
      </c>
      <c r="O578" s="147"/>
      <c r="P578" s="128">
        <f t="shared" si="481"/>
        <v>140.54889942710497</v>
      </c>
    </row>
    <row r="579" spans="1:26" ht="12.5" x14ac:dyDescent="0.25">
      <c r="A579" s="120">
        <v>10</v>
      </c>
      <c r="B579" s="119" t="s">
        <v>70</v>
      </c>
      <c r="C579" s="120"/>
      <c r="D579" s="195">
        <v>687</v>
      </c>
      <c r="E579" s="63">
        <f>D579*$E$2</f>
        <v>3381.9501691500004</v>
      </c>
      <c r="F579" s="63"/>
      <c r="G579" s="61">
        <f t="shared" si="476"/>
        <v>375.39646877565008</v>
      </c>
      <c r="H579" s="60">
        <f t="shared" si="477"/>
        <v>0</v>
      </c>
      <c r="I579" s="61">
        <f t="shared" si="478"/>
        <v>305.69447578946853</v>
      </c>
      <c r="J579" s="60">
        <f t="shared" si="479"/>
        <v>16.613830205949377</v>
      </c>
      <c r="K579" s="62" t="s">
        <v>61</v>
      </c>
      <c r="L579" s="63">
        <f t="shared" si="480"/>
        <v>2684.2453943789324</v>
      </c>
      <c r="M579" s="51"/>
      <c r="N579" s="151">
        <v>2536.5559818208494</v>
      </c>
      <c r="O579" s="135"/>
      <c r="P579" s="128">
        <f t="shared" si="481"/>
        <v>147.68941255808295</v>
      </c>
      <c r="Q579" s="6"/>
      <c r="R579" s="6"/>
      <c r="S579" s="6"/>
      <c r="T579" s="6"/>
      <c r="U579" s="6"/>
      <c r="V579" s="6"/>
      <c r="W579" s="6"/>
      <c r="X579" s="6"/>
      <c r="Y579" s="6"/>
      <c r="Z579" s="6"/>
    </row>
    <row r="580" spans="1:26" ht="12.5" x14ac:dyDescent="0.25">
      <c r="A580" s="120">
        <v>11</v>
      </c>
      <c r="B580" s="163" t="s">
        <v>43</v>
      </c>
      <c r="C580" s="120"/>
      <c r="D580" s="195">
        <v>710</v>
      </c>
      <c r="E580" s="63">
        <f>D580*$E$2</f>
        <v>3495.1741195000004</v>
      </c>
      <c r="F580" s="63"/>
      <c r="G580" s="61">
        <f t="shared" si="476"/>
        <v>387.96432726450007</v>
      </c>
      <c r="H580" s="60">
        <f t="shared" si="477"/>
        <v>0</v>
      </c>
      <c r="I580" s="61">
        <f t="shared" si="478"/>
        <v>315.92878866160504</v>
      </c>
      <c r="J580" s="60">
        <f t="shared" si="479"/>
        <v>17.170042862043754</v>
      </c>
      <c r="K580" s="62" t="s">
        <v>61</v>
      </c>
      <c r="L580" s="63">
        <f t="shared" si="480"/>
        <v>2774.1109607118519</v>
      </c>
      <c r="M580" s="51"/>
      <c r="N580" s="173">
        <v>2622.0996586271249</v>
      </c>
      <c r="O580" s="147"/>
      <c r="P580" s="170">
        <f t="shared" si="481"/>
        <v>152.01130208472705</v>
      </c>
    </row>
    <row r="581" spans="1:26" ht="12.5" x14ac:dyDescent="0.25">
      <c r="A581" s="326" t="s">
        <v>93</v>
      </c>
      <c r="B581" s="326"/>
      <c r="C581" s="326"/>
      <c r="D581" s="326"/>
      <c r="E581" s="326"/>
      <c r="F581" s="326"/>
      <c r="G581" s="326"/>
      <c r="H581" s="326"/>
      <c r="I581" s="326"/>
      <c r="J581" s="326"/>
      <c r="K581" s="326"/>
      <c r="L581" s="326"/>
      <c r="M581" s="189"/>
      <c r="P581" s="172" t="s">
        <v>43</v>
      </c>
    </row>
    <row r="582" spans="1:26" ht="12.5" x14ac:dyDescent="0.25">
      <c r="A582" s="277" t="s">
        <v>26</v>
      </c>
      <c r="B582" s="53" t="s">
        <v>44</v>
      </c>
      <c r="C582" s="120" t="s">
        <v>32</v>
      </c>
      <c r="D582" s="120" t="s">
        <v>1</v>
      </c>
      <c r="E582" s="120" t="s">
        <v>3</v>
      </c>
      <c r="F582" s="120"/>
      <c r="G582" s="143" t="s">
        <v>5</v>
      </c>
      <c r="H582" s="120" t="s">
        <v>7</v>
      </c>
      <c r="I582" s="143" t="s">
        <v>6</v>
      </c>
      <c r="J582" s="120" t="s">
        <v>13</v>
      </c>
      <c r="K582" s="64" t="s">
        <v>14</v>
      </c>
      <c r="L582" s="120" t="s">
        <v>8</v>
      </c>
      <c r="M582" s="43"/>
      <c r="N582" s="123" t="s">
        <v>43</v>
      </c>
      <c r="P582" s="172" t="s">
        <v>43</v>
      </c>
    </row>
    <row r="583" spans="1:26" ht="20" x14ac:dyDescent="0.25">
      <c r="A583" s="277"/>
      <c r="B583" s="53" t="s">
        <v>45</v>
      </c>
      <c r="C583" s="67"/>
      <c r="D583" s="67" t="s">
        <v>2</v>
      </c>
      <c r="E583" s="67" t="s">
        <v>4</v>
      </c>
      <c r="F583" s="67"/>
      <c r="G583" s="70">
        <f>'Cat C '!$F$6</f>
        <v>0.111</v>
      </c>
      <c r="H583" s="67" t="s">
        <v>11</v>
      </c>
      <c r="I583" s="55">
        <f>'Cat C '!$H$6</f>
        <v>9.1999999999999998E-2</v>
      </c>
      <c r="J583" s="56">
        <f>'Cat C '!$I$6</f>
        <v>5.0000000000000001E-3</v>
      </c>
      <c r="K583" s="68" t="s">
        <v>12</v>
      </c>
      <c r="L583" s="67" t="s">
        <v>9</v>
      </c>
      <c r="M583" s="133"/>
      <c r="N583" s="174" t="s">
        <v>158</v>
      </c>
      <c r="P583" s="171" t="s">
        <v>157</v>
      </c>
    </row>
    <row r="584" spans="1:26" ht="12.5" x14ac:dyDescent="0.25">
      <c r="A584" s="120">
        <v>1</v>
      </c>
      <c r="B584" s="119" t="s">
        <v>70</v>
      </c>
      <c r="C584" s="120"/>
      <c r="D584" s="195">
        <v>633</v>
      </c>
      <c r="E584" s="63">
        <f t="shared" ref="E584:E589" si="482">D584*$E$2</f>
        <v>3116.1200248500004</v>
      </c>
      <c r="F584" s="63"/>
      <c r="G584" s="61">
        <f t="shared" ref="G584:G589" si="483">E584*$G$10</f>
        <v>345.88932275835003</v>
      </c>
      <c r="H584" s="60">
        <f t="shared" ref="H584:H589" si="484">IF(E584&lt;$L$2,$L$2-E584,0)</f>
        <v>0</v>
      </c>
      <c r="I584" s="61">
        <f t="shared" ref="I584:I589" si="485">(E584*98.25%)*$I$10</f>
        <v>281.66608904619153</v>
      </c>
      <c r="J584" s="60">
        <f t="shared" ref="J584:J589" si="486">(E584*98.25%)*$J$10</f>
        <v>15.307939622075628</v>
      </c>
      <c r="K584" s="62" t="s">
        <v>61</v>
      </c>
      <c r="L584" s="63">
        <f t="shared" ref="L584:L589" si="487">E584-G584+H584-I584-J584</f>
        <v>2473.2566734233833</v>
      </c>
      <c r="M584" s="51"/>
      <c r="N584" s="150">
        <v>2335.7143058408997</v>
      </c>
      <c r="O584" s="147"/>
      <c r="P584" s="128">
        <f t="shared" ref="P584:P589" si="488">L584-N584</f>
        <v>137.54236758248362</v>
      </c>
    </row>
    <row r="585" spans="1:26" ht="12.5" x14ac:dyDescent="0.25">
      <c r="A585" s="120">
        <v>2</v>
      </c>
      <c r="B585" s="119" t="s">
        <v>70</v>
      </c>
      <c r="C585" s="120"/>
      <c r="D585" s="195">
        <v>672</v>
      </c>
      <c r="E585" s="63">
        <f t="shared" si="482"/>
        <v>3308.1084624</v>
      </c>
      <c r="F585" s="63"/>
      <c r="G585" s="61">
        <f t="shared" si="483"/>
        <v>367.20003932640003</v>
      </c>
      <c r="H585" s="60">
        <f t="shared" si="484"/>
        <v>0</v>
      </c>
      <c r="I585" s="61">
        <f t="shared" si="485"/>
        <v>299.01992391633604</v>
      </c>
      <c r="J585" s="60">
        <f t="shared" si="486"/>
        <v>16.251082821540002</v>
      </c>
      <c r="K585" s="62" t="s">
        <v>61</v>
      </c>
      <c r="L585" s="63">
        <f t="shared" si="487"/>
        <v>2625.6374163357236</v>
      </c>
      <c r="M585" s="51"/>
      <c r="N585" s="150">
        <v>2480.766627381975</v>
      </c>
      <c r="O585" s="147"/>
      <c r="P585" s="128">
        <f t="shared" si="488"/>
        <v>144.87078895374862</v>
      </c>
    </row>
    <row r="586" spans="1:26" ht="12.5" x14ac:dyDescent="0.25">
      <c r="A586" s="120">
        <v>3</v>
      </c>
      <c r="B586" s="119" t="s">
        <v>70</v>
      </c>
      <c r="C586" s="120"/>
      <c r="D586" s="195">
        <v>710</v>
      </c>
      <c r="E586" s="63">
        <f t="shared" si="482"/>
        <v>3495.1741195000004</v>
      </c>
      <c r="F586" s="63"/>
      <c r="G586" s="61">
        <f t="shared" si="483"/>
        <v>387.96432726450007</v>
      </c>
      <c r="H586" s="60">
        <f t="shared" si="484"/>
        <v>0</v>
      </c>
      <c r="I586" s="61">
        <f t="shared" si="485"/>
        <v>315.92878866160504</v>
      </c>
      <c r="J586" s="60">
        <f t="shared" si="486"/>
        <v>17.170042862043754</v>
      </c>
      <c r="K586" s="62" t="s">
        <v>61</v>
      </c>
      <c r="L586" s="63">
        <f t="shared" si="487"/>
        <v>2774.1109607118519</v>
      </c>
      <c r="M586" s="51"/>
      <c r="N586" s="150">
        <v>2622.0996586271249</v>
      </c>
      <c r="O586" s="147"/>
      <c r="P586" s="128">
        <f t="shared" si="488"/>
        <v>152.01130208472705</v>
      </c>
    </row>
    <row r="587" spans="1:26" ht="12.5" x14ac:dyDescent="0.25">
      <c r="A587" s="120">
        <v>4</v>
      </c>
      <c r="B587" s="119" t="s">
        <v>72</v>
      </c>
      <c r="C587" s="120"/>
      <c r="D587" s="195">
        <v>748</v>
      </c>
      <c r="E587" s="63">
        <f t="shared" si="482"/>
        <v>3682.2397766000004</v>
      </c>
      <c r="F587" s="63"/>
      <c r="G587" s="61">
        <f t="shared" si="483"/>
        <v>408.72861520260005</v>
      </c>
      <c r="H587" s="60">
        <f t="shared" si="484"/>
        <v>0</v>
      </c>
      <c r="I587" s="61">
        <f t="shared" si="485"/>
        <v>332.83765340687404</v>
      </c>
      <c r="J587" s="60">
        <f t="shared" si="486"/>
        <v>18.089002902547502</v>
      </c>
      <c r="K587" s="62" t="s">
        <v>61</v>
      </c>
      <c r="L587" s="63">
        <f t="shared" si="487"/>
        <v>2922.5845050879789</v>
      </c>
      <c r="M587" s="51"/>
      <c r="N587" s="150">
        <v>2763.4326898722748</v>
      </c>
      <c r="O587" s="147"/>
      <c r="P587" s="128">
        <f t="shared" si="488"/>
        <v>159.15181521570412</v>
      </c>
    </row>
    <row r="588" spans="1:26" s="14" customFormat="1" ht="12.5" x14ac:dyDescent="0.25">
      <c r="A588" s="120">
        <v>5</v>
      </c>
      <c r="B588" s="119" t="s">
        <v>72</v>
      </c>
      <c r="C588" s="120"/>
      <c r="D588" s="195">
        <v>797</v>
      </c>
      <c r="E588" s="63">
        <f t="shared" si="482"/>
        <v>3923.4560186500003</v>
      </c>
      <c r="F588" s="63"/>
      <c r="G588" s="61">
        <f t="shared" si="483"/>
        <v>435.50361807015003</v>
      </c>
      <c r="H588" s="60">
        <f t="shared" si="484"/>
        <v>0</v>
      </c>
      <c r="I588" s="61">
        <f t="shared" si="485"/>
        <v>354.64118952577354</v>
      </c>
      <c r="J588" s="60">
        <f t="shared" si="486"/>
        <v>19.273977691618128</v>
      </c>
      <c r="K588" s="62" t="s">
        <v>61</v>
      </c>
      <c r="L588" s="63">
        <f t="shared" si="487"/>
        <v>3114.0372333624587</v>
      </c>
      <c r="M588" s="51"/>
      <c r="N588" s="150">
        <v>2945.6779143725998</v>
      </c>
      <c r="O588" s="147"/>
      <c r="P588" s="128">
        <f t="shared" si="488"/>
        <v>168.35931898985882</v>
      </c>
    </row>
    <row r="589" spans="1:26" s="203" customFormat="1" ht="11" customHeight="1" x14ac:dyDescent="0.25">
      <c r="A589" s="120">
        <v>6</v>
      </c>
      <c r="B589" s="163" t="s">
        <v>43</v>
      </c>
      <c r="C589" s="120"/>
      <c r="D589" s="197">
        <v>835</v>
      </c>
      <c r="E589" s="63">
        <f t="shared" si="482"/>
        <v>4110.5216757500002</v>
      </c>
      <c r="F589" s="63"/>
      <c r="G589" s="61">
        <f t="shared" si="483"/>
        <v>456.26790600825001</v>
      </c>
      <c r="H589" s="60">
        <f t="shared" si="484"/>
        <v>0</v>
      </c>
      <c r="I589" s="61">
        <f t="shared" si="485"/>
        <v>371.55005427104254</v>
      </c>
      <c r="J589" s="60">
        <f t="shared" si="486"/>
        <v>20.192937732121877</v>
      </c>
      <c r="K589" s="62" t="s">
        <v>61</v>
      </c>
      <c r="L589" s="63">
        <f t="shared" si="487"/>
        <v>3262.5107777385861</v>
      </c>
      <c r="M589" s="51"/>
      <c r="N589" s="173">
        <v>3087.0109456177493</v>
      </c>
      <c r="O589" s="147"/>
      <c r="P589" s="170">
        <f t="shared" si="488"/>
        <v>175.4998321208368</v>
      </c>
    </row>
    <row r="590" spans="1:26" ht="12.5" x14ac:dyDescent="0.25">
      <c r="A590" s="326" t="s">
        <v>94</v>
      </c>
      <c r="B590" s="326"/>
      <c r="C590" s="326"/>
      <c r="D590" s="326"/>
      <c r="E590" s="326"/>
      <c r="F590" s="326"/>
      <c r="G590" s="326"/>
      <c r="H590" s="326"/>
      <c r="I590" s="326"/>
      <c r="J590" s="326"/>
      <c r="K590" s="326"/>
      <c r="L590" s="326"/>
      <c r="M590" s="189"/>
      <c r="N590" s="124"/>
      <c r="O590" s="124"/>
      <c r="P590" s="172" t="s">
        <v>43</v>
      </c>
      <c r="Q590" s="6"/>
      <c r="R590" s="6"/>
      <c r="S590" s="6"/>
      <c r="T590" s="6"/>
      <c r="U590" s="6"/>
      <c r="V590" s="6"/>
      <c r="W590" s="6"/>
      <c r="X590" s="6"/>
      <c r="Y590" s="6"/>
      <c r="Z590" s="6"/>
    </row>
    <row r="591" spans="1:26" ht="12.5" x14ac:dyDescent="0.25">
      <c r="A591" s="277" t="s">
        <v>26</v>
      </c>
      <c r="B591" s="53" t="s">
        <v>44</v>
      </c>
      <c r="C591" s="120" t="s">
        <v>32</v>
      </c>
      <c r="D591" s="120" t="s">
        <v>1</v>
      </c>
      <c r="E591" s="120" t="s">
        <v>3</v>
      </c>
      <c r="F591" s="120"/>
      <c r="G591" s="143" t="s">
        <v>5</v>
      </c>
      <c r="H591" s="120" t="s">
        <v>7</v>
      </c>
      <c r="I591" s="143" t="s">
        <v>6</v>
      </c>
      <c r="J591" s="120" t="s">
        <v>13</v>
      </c>
      <c r="K591" s="64" t="s">
        <v>14</v>
      </c>
      <c r="L591" s="120" t="s">
        <v>8</v>
      </c>
      <c r="M591" s="43"/>
      <c r="N591" s="123" t="s">
        <v>43</v>
      </c>
      <c r="P591" s="172" t="s">
        <v>43</v>
      </c>
    </row>
    <row r="592" spans="1:26" ht="20" x14ac:dyDescent="0.25">
      <c r="A592" s="277"/>
      <c r="B592" s="53" t="s">
        <v>45</v>
      </c>
      <c r="C592" s="67"/>
      <c r="D592" s="67" t="s">
        <v>2</v>
      </c>
      <c r="E592" s="67" t="s">
        <v>4</v>
      </c>
      <c r="F592" s="67"/>
      <c r="G592" s="70">
        <f>'Cat C '!$F$6</f>
        <v>0.111</v>
      </c>
      <c r="H592" s="67" t="s">
        <v>11</v>
      </c>
      <c r="I592" s="55">
        <f>'Cat C '!$H$6</f>
        <v>9.1999999999999998E-2</v>
      </c>
      <c r="J592" s="56">
        <f>'Cat C '!$I$6</f>
        <v>5.0000000000000001E-3</v>
      </c>
      <c r="K592" s="68" t="s">
        <v>12</v>
      </c>
      <c r="L592" s="67" t="s">
        <v>9</v>
      </c>
      <c r="M592" s="133"/>
      <c r="N592" s="174" t="s">
        <v>158</v>
      </c>
      <c r="P592" s="171" t="s">
        <v>157</v>
      </c>
    </row>
    <row r="593" spans="1:26" ht="12.5" x14ac:dyDescent="0.25">
      <c r="A593" s="120">
        <v>1</v>
      </c>
      <c r="B593" s="119" t="s">
        <v>30</v>
      </c>
      <c r="C593" s="120"/>
      <c r="D593" s="195">
        <v>581</v>
      </c>
      <c r="E593" s="63">
        <f t="shared" ref="E593:E598" si="489">D593*$E$2</f>
        <v>2860.1354414500001</v>
      </c>
      <c r="F593" s="63"/>
      <c r="G593" s="61">
        <f t="shared" ref="G593:G602" si="490">E593*$G$10</f>
        <v>317.47503400095002</v>
      </c>
      <c r="H593" s="60">
        <f t="shared" ref="H593:H602" si="491">IF(E593&lt;$L$2,$L$2-E593,0)</f>
        <v>0</v>
      </c>
      <c r="I593" s="61">
        <f t="shared" ref="I593:I602" si="492">(E593*98.25%)*$I$10</f>
        <v>258.5276425526655</v>
      </c>
      <c r="J593" s="60">
        <f t="shared" ref="J593:J602" si="493">(E593*98.25%)*$J$10</f>
        <v>14.050415356123127</v>
      </c>
      <c r="K593" s="62" t="s">
        <v>61</v>
      </c>
      <c r="L593" s="63">
        <f t="shared" ref="L593:L602" si="494">E593-G593+H593-I593-J593</f>
        <v>2270.0823495402615</v>
      </c>
      <c r="M593" s="51"/>
      <c r="N593" s="150">
        <v>2142.3112104528</v>
      </c>
      <c r="O593" s="147"/>
      <c r="P593" s="128">
        <f t="shared" ref="P593:P602" si="495">L593-N593</f>
        <v>127.77113908746151</v>
      </c>
    </row>
    <row r="594" spans="1:26" ht="12.5" x14ac:dyDescent="0.25">
      <c r="A594" s="120">
        <v>2</v>
      </c>
      <c r="B594" s="119" t="s">
        <v>35</v>
      </c>
      <c r="C594" s="120"/>
      <c r="D594" s="195">
        <v>619</v>
      </c>
      <c r="E594" s="63">
        <f t="shared" si="489"/>
        <v>3047.2010985500001</v>
      </c>
      <c r="F594" s="63"/>
      <c r="G594" s="61">
        <f t="shared" si="490"/>
        <v>338.23932193905</v>
      </c>
      <c r="H594" s="60">
        <f t="shared" si="491"/>
        <v>0</v>
      </c>
      <c r="I594" s="61">
        <f t="shared" si="492"/>
        <v>275.4365072979345</v>
      </c>
      <c r="J594" s="60">
        <f t="shared" si="493"/>
        <v>14.969375396626877</v>
      </c>
      <c r="K594" s="62" t="s">
        <v>61</v>
      </c>
      <c r="L594" s="63">
        <f t="shared" si="494"/>
        <v>2418.5558939163889</v>
      </c>
      <c r="M594" s="51"/>
      <c r="N594" s="150">
        <v>2283.6442416979494</v>
      </c>
      <c r="O594" s="147"/>
      <c r="P594" s="128">
        <f t="shared" si="495"/>
        <v>134.91165221843949</v>
      </c>
    </row>
    <row r="595" spans="1:26" ht="12.5" x14ac:dyDescent="0.25">
      <c r="A595" s="120">
        <v>3</v>
      </c>
      <c r="B595" s="119" t="s">
        <v>35</v>
      </c>
      <c r="C595" s="120"/>
      <c r="D595" s="195">
        <v>649</v>
      </c>
      <c r="E595" s="63">
        <f t="shared" si="489"/>
        <v>3194.88451205</v>
      </c>
      <c r="F595" s="63"/>
      <c r="G595" s="61">
        <f t="shared" si="490"/>
        <v>354.63218083754998</v>
      </c>
      <c r="H595" s="60">
        <f t="shared" si="491"/>
        <v>0</v>
      </c>
      <c r="I595" s="61">
        <f t="shared" si="492"/>
        <v>288.78561104419947</v>
      </c>
      <c r="J595" s="60">
        <f t="shared" si="493"/>
        <v>15.694870165445625</v>
      </c>
      <c r="K595" s="62" t="s">
        <v>61</v>
      </c>
      <c r="L595" s="63">
        <f t="shared" si="494"/>
        <v>2535.771850002805</v>
      </c>
      <c r="M595" s="51"/>
      <c r="N595" s="150">
        <v>2395.2229505757</v>
      </c>
      <c r="O595" s="147"/>
      <c r="P595" s="128">
        <f t="shared" si="495"/>
        <v>140.54889942710497</v>
      </c>
    </row>
    <row r="596" spans="1:26" ht="12.5" x14ac:dyDescent="0.25">
      <c r="A596" s="120">
        <v>4</v>
      </c>
      <c r="B596" s="119" t="s">
        <v>35</v>
      </c>
      <c r="C596" s="120"/>
      <c r="D596" s="195">
        <v>694</v>
      </c>
      <c r="E596" s="63">
        <f t="shared" si="489"/>
        <v>3416.4096323000003</v>
      </c>
      <c r="F596" s="63"/>
      <c r="G596" s="61">
        <f t="shared" si="490"/>
        <v>379.22146918530007</v>
      </c>
      <c r="H596" s="60">
        <f t="shared" si="491"/>
        <v>0</v>
      </c>
      <c r="I596" s="61">
        <f t="shared" si="492"/>
        <v>308.80926666359704</v>
      </c>
      <c r="J596" s="60">
        <f t="shared" si="493"/>
        <v>16.783112318673751</v>
      </c>
      <c r="K596" s="62" t="s">
        <v>61</v>
      </c>
      <c r="L596" s="63">
        <f t="shared" si="494"/>
        <v>2711.5957841324293</v>
      </c>
      <c r="M596" s="51"/>
      <c r="N596" s="150">
        <v>2562.5910138923255</v>
      </c>
      <c r="O596" s="147"/>
      <c r="P596" s="128">
        <f t="shared" si="495"/>
        <v>149.00477024010388</v>
      </c>
    </row>
    <row r="597" spans="1:26" ht="12.5" x14ac:dyDescent="0.25">
      <c r="A597" s="120">
        <v>5</v>
      </c>
      <c r="B597" s="119" t="s">
        <v>36</v>
      </c>
      <c r="C597" s="120"/>
      <c r="D597" s="195">
        <v>748</v>
      </c>
      <c r="E597" s="63">
        <f t="shared" si="489"/>
        <v>3682.2397766000004</v>
      </c>
      <c r="F597" s="63"/>
      <c r="G597" s="61">
        <f t="shared" si="490"/>
        <v>408.72861520260005</v>
      </c>
      <c r="H597" s="60">
        <f t="shared" si="491"/>
        <v>0</v>
      </c>
      <c r="I597" s="61">
        <f t="shared" si="492"/>
        <v>332.83765340687404</v>
      </c>
      <c r="J597" s="60">
        <f t="shared" si="493"/>
        <v>18.089002902547502</v>
      </c>
      <c r="K597" s="62" t="s">
        <v>61</v>
      </c>
      <c r="L597" s="63">
        <f t="shared" si="494"/>
        <v>2922.5845050879789</v>
      </c>
      <c r="M597" s="51"/>
      <c r="N597" s="150">
        <v>2763.4326898722748</v>
      </c>
      <c r="O597" s="147"/>
      <c r="P597" s="128">
        <f t="shared" si="495"/>
        <v>159.15181521570412</v>
      </c>
    </row>
    <row r="598" spans="1:26" ht="12.5" x14ac:dyDescent="0.25">
      <c r="A598" s="120">
        <v>6</v>
      </c>
      <c r="B598" s="119" t="s">
        <v>36</v>
      </c>
      <c r="C598" s="120"/>
      <c r="D598" s="195">
        <v>797</v>
      </c>
      <c r="E598" s="63">
        <f t="shared" si="489"/>
        <v>3923.4560186500003</v>
      </c>
      <c r="F598" s="63"/>
      <c r="G598" s="61">
        <f t="shared" si="490"/>
        <v>435.50361807015003</v>
      </c>
      <c r="H598" s="60">
        <f t="shared" si="491"/>
        <v>0</v>
      </c>
      <c r="I598" s="61">
        <f t="shared" si="492"/>
        <v>354.64118952577354</v>
      </c>
      <c r="J598" s="60">
        <f t="shared" si="493"/>
        <v>19.273977691618128</v>
      </c>
      <c r="K598" s="62" t="s">
        <v>61</v>
      </c>
      <c r="L598" s="63">
        <f t="shared" si="494"/>
        <v>3114.0372333624587</v>
      </c>
      <c r="M598" s="51"/>
      <c r="N598" s="150">
        <v>2945.6779143725998</v>
      </c>
      <c r="O598" s="147"/>
      <c r="P598" s="128">
        <f t="shared" si="495"/>
        <v>168.35931898985882</v>
      </c>
    </row>
    <row r="599" spans="1:26" s="14" customFormat="1" ht="12.5" x14ac:dyDescent="0.25">
      <c r="A599" s="120">
        <v>7</v>
      </c>
      <c r="B599" s="119" t="s">
        <v>71</v>
      </c>
      <c r="C599" s="120"/>
      <c r="D599" s="195">
        <v>835</v>
      </c>
      <c r="E599" s="63">
        <f>D599*$E$2</f>
        <v>4110.5216757500002</v>
      </c>
      <c r="F599" s="63"/>
      <c r="G599" s="61">
        <f t="shared" si="490"/>
        <v>456.26790600825001</v>
      </c>
      <c r="H599" s="60">
        <f t="shared" si="491"/>
        <v>0</v>
      </c>
      <c r="I599" s="61">
        <f t="shared" si="492"/>
        <v>371.55005427104254</v>
      </c>
      <c r="J599" s="60">
        <f t="shared" si="493"/>
        <v>20.192937732121877</v>
      </c>
      <c r="K599" s="62" t="s">
        <v>61</v>
      </c>
      <c r="L599" s="63">
        <f t="shared" si="494"/>
        <v>3262.5107777385861</v>
      </c>
      <c r="M599" s="51"/>
      <c r="N599" s="150">
        <v>3087.0109456177493</v>
      </c>
      <c r="O599" s="147"/>
      <c r="P599" s="128">
        <f t="shared" si="495"/>
        <v>175.4998321208368</v>
      </c>
    </row>
    <row r="600" spans="1:26" s="14" customFormat="1" ht="12.5" x14ac:dyDescent="0.25">
      <c r="A600" s="277">
        <v>8</v>
      </c>
      <c r="B600" s="331" t="s">
        <v>43</v>
      </c>
      <c r="C600" s="120"/>
      <c r="D600" s="197">
        <v>895</v>
      </c>
      <c r="E600" s="63">
        <f t="shared" ref="E600:E602" si="496">D600*$E$2</f>
        <v>4405.88850275</v>
      </c>
      <c r="F600" s="63"/>
      <c r="G600" s="61">
        <f t="shared" si="490"/>
        <v>489.05362380525003</v>
      </c>
      <c r="H600" s="60">
        <f t="shared" si="491"/>
        <v>0</v>
      </c>
      <c r="I600" s="61">
        <f t="shared" si="492"/>
        <v>398.24826176357249</v>
      </c>
      <c r="J600" s="60">
        <f t="shared" si="493"/>
        <v>21.643927269759374</v>
      </c>
      <c r="K600" s="62" t="s">
        <v>61</v>
      </c>
      <c r="L600" s="63">
        <f t="shared" si="494"/>
        <v>3496.9426899114183</v>
      </c>
      <c r="M600" s="51"/>
      <c r="N600" s="150">
        <v>3310.16836337325</v>
      </c>
      <c r="O600" s="147"/>
      <c r="P600" s="128">
        <f t="shared" si="495"/>
        <v>186.77432653816822</v>
      </c>
    </row>
    <row r="601" spans="1:26" s="14" customFormat="1" ht="12.5" x14ac:dyDescent="0.25">
      <c r="A601" s="277"/>
      <c r="B601" s="331"/>
      <c r="C601" s="120"/>
      <c r="D601" s="197">
        <v>930</v>
      </c>
      <c r="E601" s="63">
        <f t="shared" si="496"/>
        <v>4578.1858185000001</v>
      </c>
      <c r="F601" s="63"/>
      <c r="G601" s="61">
        <f t="shared" si="490"/>
        <v>508.17862585350002</v>
      </c>
      <c r="H601" s="60">
        <f t="shared" si="491"/>
        <v>0</v>
      </c>
      <c r="I601" s="61">
        <f t="shared" si="492"/>
        <v>413.82221613421501</v>
      </c>
      <c r="J601" s="60">
        <f t="shared" si="493"/>
        <v>22.49033783338125</v>
      </c>
      <c r="K601" s="62" t="s">
        <v>61</v>
      </c>
      <c r="L601" s="63">
        <f t="shared" si="494"/>
        <v>3633.6946386789041</v>
      </c>
      <c r="M601" s="51"/>
      <c r="N601" s="150">
        <v>3440.3435237306244</v>
      </c>
      <c r="O601" s="147"/>
      <c r="P601" s="128">
        <f t="shared" si="495"/>
        <v>193.3511149482797</v>
      </c>
    </row>
    <row r="602" spans="1:26" ht="12.5" x14ac:dyDescent="0.25">
      <c r="A602" s="277"/>
      <c r="B602" s="331"/>
      <c r="C602" s="120"/>
      <c r="D602" s="197">
        <v>977</v>
      </c>
      <c r="E602" s="63">
        <f t="shared" si="496"/>
        <v>4809.5564996500007</v>
      </c>
      <c r="F602" s="63"/>
      <c r="G602" s="61">
        <f t="shared" si="490"/>
        <v>533.86077146115008</v>
      </c>
      <c r="H602" s="60">
        <f t="shared" si="491"/>
        <v>0</v>
      </c>
      <c r="I602" s="61">
        <f t="shared" si="492"/>
        <v>434.73581200336355</v>
      </c>
      <c r="J602" s="60">
        <f t="shared" si="493"/>
        <v>23.62694630453063</v>
      </c>
      <c r="K602" s="62" t="s">
        <v>61</v>
      </c>
      <c r="L602" s="63">
        <f t="shared" si="494"/>
        <v>3817.3329698809566</v>
      </c>
      <c r="M602" s="51"/>
      <c r="N602" s="173">
        <v>3615.1501676390999</v>
      </c>
      <c r="O602" s="147"/>
      <c r="P602" s="170">
        <f t="shared" si="495"/>
        <v>202.18280224185673</v>
      </c>
    </row>
    <row r="603" spans="1:26" ht="16.5" customHeight="1" x14ac:dyDescent="0.25">
      <c r="A603" s="326" t="s">
        <v>166</v>
      </c>
      <c r="B603" s="326"/>
      <c r="C603" s="326"/>
      <c r="D603" s="326"/>
      <c r="E603" s="326"/>
      <c r="F603" s="326"/>
      <c r="G603" s="326"/>
      <c r="H603" s="326"/>
      <c r="I603" s="326"/>
      <c r="J603" s="326"/>
      <c r="K603" s="326"/>
      <c r="L603" s="326"/>
      <c r="M603" s="189"/>
      <c r="P603" s="172" t="s">
        <v>43</v>
      </c>
    </row>
    <row r="604" spans="1:26" ht="12.5" x14ac:dyDescent="0.25">
      <c r="A604" s="277" t="s">
        <v>26</v>
      </c>
      <c r="B604" s="53" t="s">
        <v>44</v>
      </c>
      <c r="C604" s="120" t="s">
        <v>32</v>
      </c>
      <c r="D604" s="120" t="s">
        <v>1</v>
      </c>
      <c r="E604" s="120" t="s">
        <v>3</v>
      </c>
      <c r="F604" s="120"/>
      <c r="G604" s="143" t="s">
        <v>5</v>
      </c>
      <c r="H604" s="120" t="s">
        <v>7</v>
      </c>
      <c r="I604" s="143" t="s">
        <v>6</v>
      </c>
      <c r="J604" s="120" t="s">
        <v>13</v>
      </c>
      <c r="K604" s="64" t="s">
        <v>14</v>
      </c>
      <c r="L604" s="120" t="s">
        <v>8</v>
      </c>
      <c r="M604" s="43"/>
      <c r="N604" s="123" t="s">
        <v>43</v>
      </c>
      <c r="P604" s="172" t="s">
        <v>43</v>
      </c>
    </row>
    <row r="605" spans="1:26" ht="20" x14ac:dyDescent="0.25">
      <c r="A605" s="277"/>
      <c r="B605" s="53" t="s">
        <v>45</v>
      </c>
      <c r="C605" s="67"/>
      <c r="D605" s="67" t="s">
        <v>2</v>
      </c>
      <c r="E605" s="67" t="s">
        <v>4</v>
      </c>
      <c r="F605" s="67"/>
      <c r="G605" s="70">
        <f>'Cat C '!$F$6</f>
        <v>0.111</v>
      </c>
      <c r="H605" s="67" t="s">
        <v>11</v>
      </c>
      <c r="I605" s="55">
        <f>'Cat C '!$H$6</f>
        <v>9.1999999999999998E-2</v>
      </c>
      <c r="J605" s="56">
        <f>'Cat C '!$I$6</f>
        <v>5.0000000000000001E-3</v>
      </c>
      <c r="K605" s="68" t="s">
        <v>12</v>
      </c>
      <c r="L605" s="67" t="s">
        <v>9</v>
      </c>
      <c r="M605" s="133"/>
      <c r="N605" s="174" t="s">
        <v>158</v>
      </c>
      <c r="P605" s="171" t="s">
        <v>157</v>
      </c>
    </row>
    <row r="606" spans="1:26" ht="15.5" customHeight="1" x14ac:dyDescent="0.25">
      <c r="A606" s="120">
        <v>1</v>
      </c>
      <c r="B606" s="57" t="s">
        <v>63</v>
      </c>
      <c r="C606" s="120"/>
      <c r="D606" s="197">
        <v>427</v>
      </c>
      <c r="E606" s="63">
        <f t="shared" ref="E606:E611" si="497">D606*$E$2</f>
        <v>2102.0272521500001</v>
      </c>
      <c r="F606" s="63"/>
      <c r="G606" s="61">
        <f t="shared" ref="G606:G612" si="498">E606*$G$10</f>
        <v>233.32502498865</v>
      </c>
      <c r="H606" s="60">
        <f t="shared" ref="H606:H612" si="499">IF(E606&lt;$L$2,$L$2-E606,0)</f>
        <v>0</v>
      </c>
      <c r="I606" s="61">
        <f t="shared" ref="I606:I612" si="500">(E606*98.25%)*$I$10</f>
        <v>190.00224332183853</v>
      </c>
      <c r="J606" s="60">
        <f t="shared" ref="J606:J612" si="501">(E606*98.25%)*$J$10</f>
        <v>10.326208876186877</v>
      </c>
      <c r="K606" s="62" t="s">
        <v>61</v>
      </c>
      <c r="L606" s="63">
        <f t="shared" ref="L606:L612" si="502">E606-G606+H606-I606-J606</f>
        <v>1668.3737749633246</v>
      </c>
      <c r="M606" s="204"/>
      <c r="N606" s="205">
        <v>1450.52321541075</v>
      </c>
      <c r="O606" s="206"/>
      <c r="P606" s="207">
        <f t="shared" ref="P606:P616" si="503">L606-N606</f>
        <v>217.85055955257462</v>
      </c>
    </row>
    <row r="607" spans="1:26" ht="12.5" x14ac:dyDescent="0.25">
      <c r="A607" s="120">
        <v>2</v>
      </c>
      <c r="B607" s="119" t="s">
        <v>37</v>
      </c>
      <c r="C607" s="120"/>
      <c r="D607" s="195">
        <v>450</v>
      </c>
      <c r="E607" s="63">
        <f t="shared" si="497"/>
        <v>2215.2512025000001</v>
      </c>
      <c r="F607" s="63"/>
      <c r="G607" s="61">
        <f t="shared" si="498"/>
        <v>245.89288347750002</v>
      </c>
      <c r="H607" s="60">
        <f t="shared" si="499"/>
        <v>0</v>
      </c>
      <c r="I607" s="61">
        <f t="shared" si="500"/>
        <v>200.23655619397502</v>
      </c>
      <c r="J607" s="60">
        <f t="shared" si="501"/>
        <v>10.882421532281251</v>
      </c>
      <c r="K607" s="62" t="s">
        <v>61</v>
      </c>
      <c r="L607" s="63">
        <f t="shared" si="502"/>
        <v>1758.2393412962438</v>
      </c>
      <c r="M607" s="51"/>
      <c r="N607" s="151">
        <v>1558.3826339925749</v>
      </c>
      <c r="O607" s="135"/>
      <c r="P607" s="128">
        <f t="shared" si="503"/>
        <v>199.85670730366883</v>
      </c>
      <c r="Q607" s="6"/>
      <c r="R607" s="6"/>
      <c r="S607" s="6"/>
      <c r="T607" s="6"/>
      <c r="U607" s="6"/>
      <c r="V607" s="6"/>
      <c r="W607" s="6"/>
      <c r="X607" s="6"/>
      <c r="Y607" s="6"/>
      <c r="Z607" s="6"/>
    </row>
    <row r="608" spans="1:26" ht="12.5" x14ac:dyDescent="0.25">
      <c r="A608" s="120">
        <v>3</v>
      </c>
      <c r="B608" s="119" t="s">
        <v>30</v>
      </c>
      <c r="C608" s="120"/>
      <c r="D608" s="195">
        <v>478</v>
      </c>
      <c r="E608" s="63">
        <f t="shared" si="497"/>
        <v>2353.0890551000002</v>
      </c>
      <c r="F608" s="63"/>
      <c r="G608" s="61">
        <f t="shared" si="498"/>
        <v>261.1928851161</v>
      </c>
      <c r="H608" s="60">
        <f t="shared" si="499"/>
        <v>0</v>
      </c>
      <c r="I608" s="61">
        <f t="shared" si="500"/>
        <v>212.69571969048903</v>
      </c>
      <c r="J608" s="60">
        <f t="shared" si="501"/>
        <v>11.559549983178751</v>
      </c>
      <c r="K608" s="62" t="s">
        <v>61</v>
      </c>
      <c r="L608" s="63">
        <f t="shared" si="502"/>
        <v>1867.6409003102322</v>
      </c>
      <c r="M608" s="51"/>
      <c r="N608" s="150">
        <v>1643.9263107988495</v>
      </c>
      <c r="O608" s="147"/>
      <c r="P608" s="128">
        <f t="shared" si="503"/>
        <v>223.71458951138266</v>
      </c>
    </row>
    <row r="609" spans="1:26" ht="12.5" x14ac:dyDescent="0.25">
      <c r="A609" s="120">
        <v>4</v>
      </c>
      <c r="B609" s="119" t="s">
        <v>30</v>
      </c>
      <c r="C609" s="120"/>
      <c r="D609" s="195">
        <v>506</v>
      </c>
      <c r="E609" s="63">
        <f t="shared" si="497"/>
        <v>2490.9269077000004</v>
      </c>
      <c r="F609" s="63"/>
      <c r="G609" s="61">
        <f t="shared" si="498"/>
        <v>276.49288675470007</v>
      </c>
      <c r="H609" s="60">
        <f t="shared" si="499"/>
        <v>0</v>
      </c>
      <c r="I609" s="61">
        <f t="shared" si="500"/>
        <v>225.15488318700304</v>
      </c>
      <c r="J609" s="60">
        <f t="shared" si="501"/>
        <v>12.236678434076254</v>
      </c>
      <c r="K609" s="62" t="s">
        <v>61</v>
      </c>
      <c r="L609" s="63">
        <f t="shared" si="502"/>
        <v>1977.042459324221</v>
      </c>
      <c r="M609" s="51"/>
      <c r="N609" s="150">
        <v>1722.0314070132747</v>
      </c>
      <c r="O609" s="147"/>
      <c r="P609" s="128">
        <f t="shared" si="503"/>
        <v>255.0110523109463</v>
      </c>
    </row>
    <row r="610" spans="1:26" ht="12.5" x14ac:dyDescent="0.25">
      <c r="A610" s="120">
        <v>5</v>
      </c>
      <c r="B610" s="119" t="s">
        <v>35</v>
      </c>
      <c r="C610" s="120"/>
      <c r="D610" s="195">
        <v>534</v>
      </c>
      <c r="E610" s="63">
        <f t="shared" si="497"/>
        <v>2628.7647603</v>
      </c>
      <c r="F610" s="63"/>
      <c r="G610" s="61">
        <f t="shared" si="498"/>
        <v>291.79288839330002</v>
      </c>
      <c r="H610" s="60">
        <f t="shared" si="499"/>
        <v>0</v>
      </c>
      <c r="I610" s="61">
        <f t="shared" si="500"/>
        <v>237.61404668351702</v>
      </c>
      <c r="J610" s="60">
        <f t="shared" si="501"/>
        <v>12.913806884973752</v>
      </c>
      <c r="K610" s="62" t="s">
        <v>61</v>
      </c>
      <c r="L610" s="63">
        <f t="shared" si="502"/>
        <v>2086.4440183382089</v>
      </c>
      <c r="M610" s="51"/>
      <c r="N610" s="150">
        <v>1807.5750838195499</v>
      </c>
      <c r="O610" s="147"/>
      <c r="P610" s="128">
        <f t="shared" si="503"/>
        <v>278.86893451865899</v>
      </c>
    </row>
    <row r="611" spans="1:26" ht="12.5" x14ac:dyDescent="0.25">
      <c r="A611" s="120">
        <v>6</v>
      </c>
      <c r="B611" s="119" t="s">
        <v>34</v>
      </c>
      <c r="C611" s="120"/>
      <c r="D611" s="195">
        <v>563</v>
      </c>
      <c r="E611" s="63">
        <f t="shared" si="497"/>
        <v>2771.5253933500003</v>
      </c>
      <c r="F611" s="63"/>
      <c r="G611" s="61">
        <f t="shared" si="498"/>
        <v>307.63931866185004</v>
      </c>
      <c r="H611" s="60">
        <f t="shared" si="499"/>
        <v>0</v>
      </c>
      <c r="I611" s="61">
        <f t="shared" si="500"/>
        <v>250.51818030490654</v>
      </c>
      <c r="J611" s="60">
        <f t="shared" si="501"/>
        <v>13.615118494831878</v>
      </c>
      <c r="K611" s="62" t="s">
        <v>61</v>
      </c>
      <c r="L611" s="63">
        <f t="shared" si="502"/>
        <v>2199.7527758884121</v>
      </c>
      <c r="M611" s="51"/>
      <c r="N611" s="150">
        <v>1907.9959218095248</v>
      </c>
      <c r="O611" s="147"/>
      <c r="P611" s="128">
        <f t="shared" si="503"/>
        <v>291.75685407888727</v>
      </c>
    </row>
    <row r="612" spans="1:26" ht="12.5" x14ac:dyDescent="0.25">
      <c r="A612" s="120">
        <v>7</v>
      </c>
      <c r="B612" s="119" t="s">
        <v>34</v>
      </c>
      <c r="C612" s="120"/>
      <c r="D612" s="195">
        <v>593</v>
      </c>
      <c r="E612" s="63">
        <f>D612*$E$2</f>
        <v>2919.2088068500002</v>
      </c>
      <c r="F612" s="63"/>
      <c r="G612" s="61">
        <f t="shared" si="498"/>
        <v>324.03217756035002</v>
      </c>
      <c r="H612" s="60">
        <f t="shared" si="499"/>
        <v>0</v>
      </c>
      <c r="I612" s="61">
        <f t="shared" si="500"/>
        <v>263.86728405117157</v>
      </c>
      <c r="J612" s="60">
        <f t="shared" si="501"/>
        <v>14.340613263650628</v>
      </c>
      <c r="K612" s="62" t="s">
        <v>61</v>
      </c>
      <c r="L612" s="63">
        <f t="shared" si="502"/>
        <v>2316.9687319748277</v>
      </c>
      <c r="M612" s="51"/>
      <c r="N612" s="150">
        <v>2027.013211279125</v>
      </c>
      <c r="O612" s="147"/>
      <c r="P612" s="128">
        <f t="shared" si="503"/>
        <v>289.95552069570272</v>
      </c>
    </row>
    <row r="613" spans="1:26" ht="12.5" x14ac:dyDescent="0.25">
      <c r="A613" s="120">
        <v>8</v>
      </c>
      <c r="B613" s="119" t="s">
        <v>34</v>
      </c>
      <c r="C613" s="120"/>
      <c r="D613" s="195">
        <v>624</v>
      </c>
      <c r="E613" s="63">
        <f>D613*$E$2</f>
        <v>3071.8150008000002</v>
      </c>
      <c r="F613" s="63"/>
      <c r="G613" s="61">
        <f>E613*$G$10</f>
        <v>340.97146508880002</v>
      </c>
      <c r="H613" s="60">
        <f>IF(E613&lt;$L$2,$L$2-E613,0)</f>
        <v>0</v>
      </c>
      <c r="I613" s="61">
        <f>(E613*98.25%)*$I$10</f>
        <v>277.66135792231199</v>
      </c>
      <c r="J613" s="60">
        <f>(E613*98.25%)*$J$10</f>
        <v>15.090291191430001</v>
      </c>
      <c r="K613" s="62" t="s">
        <v>61</v>
      </c>
      <c r="L613" s="63">
        <f>E613-G613+H613-I613-J613</f>
        <v>2438.0918865974581</v>
      </c>
      <c r="M613" s="51"/>
      <c r="N613" s="150">
        <v>2138.5919201568749</v>
      </c>
      <c r="O613" s="147"/>
      <c r="P613" s="128">
        <f t="shared" si="503"/>
        <v>299.49996644058319</v>
      </c>
    </row>
    <row r="614" spans="1:26" ht="12.5" x14ac:dyDescent="0.25">
      <c r="A614" s="120">
        <v>9</v>
      </c>
      <c r="B614" s="119" t="s">
        <v>71</v>
      </c>
      <c r="C614" s="120"/>
      <c r="D614" s="195">
        <v>656</v>
      </c>
      <c r="E614" s="63">
        <f t="shared" ref="E614:E616" si="504">D614*$E$2</f>
        <v>3229.3439752000004</v>
      </c>
      <c r="F614" s="63"/>
      <c r="G614" s="61">
        <f t="shared" ref="G614:G616" si="505">E614*$G$10</f>
        <v>358.45718124720003</v>
      </c>
      <c r="H614" s="60">
        <f t="shared" ref="H614:H616" si="506">IF(E614&lt;$L$2,$L$2-E614,0)</f>
        <v>0</v>
      </c>
      <c r="I614" s="61">
        <f t="shared" ref="I614:I616" si="507">(E614*98.25%)*$I$10</f>
        <v>291.90040191832804</v>
      </c>
      <c r="J614" s="60">
        <f t="shared" ref="J614:J616" si="508">(E614*98.25%)*$J$10</f>
        <v>15.864152278170002</v>
      </c>
      <c r="K614" s="62" t="s">
        <v>61</v>
      </c>
      <c r="L614" s="63">
        <f t="shared" ref="L614:L616" si="509">E614-G614+H614-I614-J614</f>
        <v>2563.1222397563024</v>
      </c>
      <c r="M614" s="51"/>
      <c r="N614" s="150">
        <v>2250.1706290346247</v>
      </c>
      <c r="O614" s="147"/>
      <c r="P614" s="128">
        <f t="shared" si="503"/>
        <v>312.95161072167775</v>
      </c>
    </row>
    <row r="615" spans="1:26" ht="12.5" x14ac:dyDescent="0.25">
      <c r="A615" s="120">
        <v>10</v>
      </c>
      <c r="B615" s="119" t="s">
        <v>71</v>
      </c>
      <c r="C615" s="120"/>
      <c r="D615" s="195">
        <v>690</v>
      </c>
      <c r="E615" s="63">
        <f t="shared" si="504"/>
        <v>3396.7185105000003</v>
      </c>
      <c r="F615" s="63"/>
      <c r="G615" s="61">
        <f t="shared" si="505"/>
        <v>377.03575466550006</v>
      </c>
      <c r="H615" s="60">
        <f t="shared" si="506"/>
        <v>0</v>
      </c>
      <c r="I615" s="61">
        <f t="shared" si="507"/>
        <v>307.02938616409506</v>
      </c>
      <c r="J615" s="60">
        <f t="shared" si="508"/>
        <v>16.686379682831252</v>
      </c>
      <c r="K615" s="62" t="s">
        <v>61</v>
      </c>
      <c r="L615" s="63">
        <f t="shared" si="509"/>
        <v>2695.9669899875744</v>
      </c>
      <c r="M615" s="51"/>
      <c r="N615" s="150">
        <v>2380.3457893919999</v>
      </c>
      <c r="O615" s="147"/>
      <c r="P615" s="128">
        <f t="shared" si="503"/>
        <v>315.62120059557446</v>
      </c>
    </row>
    <row r="616" spans="1:26" s="14" customFormat="1" ht="12.5" x14ac:dyDescent="0.25">
      <c r="A616" s="120">
        <v>11</v>
      </c>
      <c r="B616" s="163" t="s">
        <v>43</v>
      </c>
      <c r="C616" s="120"/>
      <c r="D616" s="195">
        <v>727</v>
      </c>
      <c r="E616" s="63">
        <f t="shared" si="504"/>
        <v>3578.8613871500002</v>
      </c>
      <c r="F616" s="63"/>
      <c r="G616" s="61">
        <f t="shared" si="505"/>
        <v>397.25361397365003</v>
      </c>
      <c r="H616" s="60">
        <f t="shared" si="506"/>
        <v>0</v>
      </c>
      <c r="I616" s="61">
        <f t="shared" si="507"/>
        <v>323.49328078448849</v>
      </c>
      <c r="J616" s="60">
        <f t="shared" si="508"/>
        <v>17.581156564374375</v>
      </c>
      <c r="K616" s="62" t="s">
        <v>61</v>
      </c>
      <c r="L616" s="63">
        <f t="shared" si="509"/>
        <v>2840.5333358274875</v>
      </c>
      <c r="M616" s="51"/>
      <c r="N616" s="173">
        <v>2503.0823691575247</v>
      </c>
      <c r="O616" s="147"/>
      <c r="P616" s="170">
        <f t="shared" si="503"/>
        <v>337.45096666996278</v>
      </c>
    </row>
    <row r="617" spans="1:26" ht="15.5" customHeight="1" x14ac:dyDescent="0.25">
      <c r="A617" s="326" t="s">
        <v>167</v>
      </c>
      <c r="B617" s="326"/>
      <c r="C617" s="326"/>
      <c r="D617" s="326"/>
      <c r="E617" s="326"/>
      <c r="F617" s="326"/>
      <c r="G617" s="326"/>
      <c r="H617" s="326"/>
      <c r="I617" s="326"/>
      <c r="J617" s="326"/>
      <c r="K617" s="326"/>
      <c r="L617" s="326"/>
      <c r="M617" s="189"/>
      <c r="P617" s="172" t="s">
        <v>43</v>
      </c>
    </row>
    <row r="618" spans="1:26" ht="12.5" x14ac:dyDescent="0.25">
      <c r="A618" s="277" t="s">
        <v>26</v>
      </c>
      <c r="B618" s="53" t="s">
        <v>44</v>
      </c>
      <c r="C618" s="120" t="s">
        <v>32</v>
      </c>
      <c r="D618" s="120" t="s">
        <v>1</v>
      </c>
      <c r="E618" s="120" t="s">
        <v>3</v>
      </c>
      <c r="F618" s="120"/>
      <c r="G618" s="143" t="s">
        <v>5</v>
      </c>
      <c r="H618" s="120" t="s">
        <v>7</v>
      </c>
      <c r="I618" s="143" t="s">
        <v>6</v>
      </c>
      <c r="J618" s="120" t="s">
        <v>13</v>
      </c>
      <c r="K618" s="64" t="s">
        <v>14</v>
      </c>
      <c r="L618" s="120" t="s">
        <v>8</v>
      </c>
      <c r="M618" s="43"/>
      <c r="N618" s="123" t="s">
        <v>43</v>
      </c>
      <c r="P618" s="172" t="s">
        <v>43</v>
      </c>
    </row>
    <row r="619" spans="1:26" ht="23.25" customHeight="1" x14ac:dyDescent="0.25">
      <c r="A619" s="277"/>
      <c r="B619" s="53" t="s">
        <v>45</v>
      </c>
      <c r="C619" s="67"/>
      <c r="D619" s="67" t="s">
        <v>2</v>
      </c>
      <c r="E619" s="67" t="s">
        <v>4</v>
      </c>
      <c r="F619" s="67"/>
      <c r="G619" s="70">
        <f>'Cat C '!$F$6</f>
        <v>0.111</v>
      </c>
      <c r="H619" s="67" t="s">
        <v>11</v>
      </c>
      <c r="I619" s="55">
        <f>'Cat C '!$H$6</f>
        <v>9.1999999999999998E-2</v>
      </c>
      <c r="J619" s="56">
        <f>'Cat C '!$I$6</f>
        <v>5.0000000000000001E-3</v>
      </c>
      <c r="K619" s="68" t="s">
        <v>12</v>
      </c>
      <c r="L619" s="67" t="s">
        <v>9</v>
      </c>
      <c r="M619" s="133"/>
      <c r="N619" s="174" t="s">
        <v>158</v>
      </c>
      <c r="P619" s="171" t="s">
        <v>157</v>
      </c>
    </row>
    <row r="620" spans="1:26" ht="12.5" x14ac:dyDescent="0.25">
      <c r="A620" s="116">
        <v>1</v>
      </c>
      <c r="B620" s="119" t="s">
        <v>37</v>
      </c>
      <c r="C620" s="120"/>
      <c r="D620" s="195">
        <v>471</v>
      </c>
      <c r="E620" s="63">
        <f t="shared" ref="E620:E622" si="510">D620*$E$2</f>
        <v>2318.6295919500003</v>
      </c>
      <c r="F620" s="63"/>
      <c r="G620" s="61">
        <f t="shared" ref="G620:G622" si="511">E620*$G$10</f>
        <v>257.36788470645001</v>
      </c>
      <c r="H620" s="60">
        <f t="shared" ref="H620:H622" si="512">IF(E620&lt;$L$2,$L$2-E620,0)</f>
        <v>0</v>
      </c>
      <c r="I620" s="61">
        <f t="shared" ref="I620:I622" si="513">(E620*98.25%)*$I$10</f>
        <v>209.58092881636054</v>
      </c>
      <c r="J620" s="60">
        <f t="shared" ref="J620:J622" si="514">(E620*98.25%)*$J$10</f>
        <v>11.390267870454377</v>
      </c>
      <c r="K620" s="62" t="s">
        <v>61</v>
      </c>
      <c r="L620" s="63">
        <f t="shared" ref="L620:L622" si="515">E620-G620+H620-I620-J620</f>
        <v>1840.2905105567356</v>
      </c>
      <c r="M620" s="51"/>
      <c r="N620" s="151">
        <v>1818.7329547073248</v>
      </c>
      <c r="O620" s="135"/>
      <c r="P620" s="128">
        <f t="shared" ref="P620:P630" si="516">L620-N620</f>
        <v>21.557555849410846</v>
      </c>
      <c r="Q620" s="6"/>
      <c r="R620" s="6"/>
      <c r="S620" s="6"/>
      <c r="T620" s="6"/>
      <c r="U620" s="6"/>
      <c r="V620" s="6"/>
      <c r="W620" s="6"/>
      <c r="X620" s="6"/>
      <c r="Y620" s="6"/>
      <c r="Z620" s="6"/>
    </row>
    <row r="621" spans="1:26" ht="12.5" x14ac:dyDescent="0.25">
      <c r="A621" s="116">
        <v>2</v>
      </c>
      <c r="B621" s="119" t="s">
        <v>30</v>
      </c>
      <c r="C621" s="120"/>
      <c r="D621" s="195">
        <v>495</v>
      </c>
      <c r="E621" s="63">
        <f t="shared" si="510"/>
        <v>2436.77632275</v>
      </c>
      <c r="F621" s="63"/>
      <c r="G621" s="61">
        <f t="shared" si="511"/>
        <v>270.48217182525002</v>
      </c>
      <c r="H621" s="60">
        <f t="shared" si="512"/>
        <v>0</v>
      </c>
      <c r="I621" s="61">
        <f t="shared" si="513"/>
        <v>220.26021181337251</v>
      </c>
      <c r="J621" s="60">
        <f t="shared" si="514"/>
        <v>11.970663685509376</v>
      </c>
      <c r="K621" s="62" t="s">
        <v>61</v>
      </c>
      <c r="L621" s="63">
        <f t="shared" si="515"/>
        <v>1934.0632754258679</v>
      </c>
      <c r="M621" s="51"/>
      <c r="N621" s="150">
        <v>1926.5923732891499</v>
      </c>
      <c r="O621" s="147"/>
      <c r="P621" s="128">
        <f t="shared" si="516"/>
        <v>7.4709021367179957</v>
      </c>
    </row>
    <row r="622" spans="1:26" ht="12.5" x14ac:dyDescent="0.25">
      <c r="A622" s="116">
        <v>3</v>
      </c>
      <c r="B622" s="119" t="s">
        <v>30</v>
      </c>
      <c r="C622" s="120"/>
      <c r="D622" s="195">
        <v>520</v>
      </c>
      <c r="E622" s="63">
        <f t="shared" si="510"/>
        <v>2559.8458340000002</v>
      </c>
      <c r="F622" s="63"/>
      <c r="G622" s="61">
        <f t="shared" si="511"/>
        <v>284.14288757400004</v>
      </c>
      <c r="H622" s="60">
        <f t="shared" si="512"/>
        <v>0</v>
      </c>
      <c r="I622" s="61">
        <f t="shared" si="513"/>
        <v>231.38446493526004</v>
      </c>
      <c r="J622" s="60">
        <f t="shared" si="514"/>
        <v>12.575242659525003</v>
      </c>
      <c r="K622" s="62" t="s">
        <v>61</v>
      </c>
      <c r="L622" s="63">
        <f t="shared" si="515"/>
        <v>2031.7432388312154</v>
      </c>
      <c r="M622" s="51"/>
      <c r="N622" s="150">
        <v>2075.3639851261501</v>
      </c>
      <c r="O622" s="147"/>
      <c r="P622" s="128">
        <f t="shared" si="516"/>
        <v>-43.620746294934634</v>
      </c>
    </row>
    <row r="623" spans="1:26" ht="12.5" x14ac:dyDescent="0.25">
      <c r="A623" s="116">
        <v>4</v>
      </c>
      <c r="B623" s="119" t="s">
        <v>30</v>
      </c>
      <c r="C623" s="120"/>
      <c r="D623" s="195">
        <v>558</v>
      </c>
      <c r="E623" s="63">
        <f t="shared" ref="E623:E628" si="517">D623*$E$2</f>
        <v>2746.9114911000001</v>
      </c>
      <c r="F623" s="63"/>
      <c r="G623" s="61">
        <f t="shared" ref="G623:G629" si="518">E623*$G$10</f>
        <v>304.90717551210003</v>
      </c>
      <c r="H623" s="60">
        <f t="shared" ref="H623:H629" si="519">IF(E623&lt;$L$2,$L$2-E623,0)</f>
        <v>0</v>
      </c>
      <c r="I623" s="61">
        <f t="shared" ref="I623:I629" si="520">(E623*98.25%)*$I$10</f>
        <v>248.29332968052904</v>
      </c>
      <c r="J623" s="60">
        <f t="shared" ref="J623:J629" si="521">(E623*98.25%)*$J$10</f>
        <v>13.494202700028753</v>
      </c>
      <c r="K623" s="62" t="s">
        <v>61</v>
      </c>
      <c r="L623" s="63">
        <f t="shared" ref="L623:L629" si="522">E623-G623+H623-I623-J623</f>
        <v>2180.2167832073424</v>
      </c>
      <c r="M623" s="51"/>
      <c r="N623" s="150">
        <v>2212.9777260753749</v>
      </c>
      <c r="O623" s="147"/>
      <c r="P623" s="128">
        <f t="shared" si="516"/>
        <v>-32.760942868032544</v>
      </c>
    </row>
    <row r="624" spans="1:26" ht="12.5" x14ac:dyDescent="0.25">
      <c r="A624" s="116">
        <v>5</v>
      </c>
      <c r="B624" s="119" t="s">
        <v>30</v>
      </c>
      <c r="C624" s="120"/>
      <c r="D624" s="195">
        <v>582</v>
      </c>
      <c r="E624" s="63">
        <f t="shared" si="517"/>
        <v>2865.0582219000003</v>
      </c>
      <c r="F624" s="63"/>
      <c r="G624" s="61">
        <f t="shared" si="518"/>
        <v>318.02146263090003</v>
      </c>
      <c r="H624" s="60">
        <f t="shared" si="519"/>
        <v>0</v>
      </c>
      <c r="I624" s="61">
        <f t="shared" si="520"/>
        <v>258.97261267754101</v>
      </c>
      <c r="J624" s="60">
        <f t="shared" si="521"/>
        <v>14.074598515083752</v>
      </c>
      <c r="K624" s="62" t="s">
        <v>61</v>
      </c>
      <c r="L624" s="63">
        <f t="shared" si="522"/>
        <v>2273.9895480764753</v>
      </c>
      <c r="M624" s="51"/>
      <c r="N624" s="150">
        <v>2346.8721767286752</v>
      </c>
      <c r="O624" s="147"/>
      <c r="P624" s="128">
        <f t="shared" si="516"/>
        <v>-72.882628652199855</v>
      </c>
    </row>
    <row r="625" spans="1:26" ht="12.5" x14ac:dyDescent="0.25">
      <c r="A625" s="116">
        <v>6</v>
      </c>
      <c r="B625" s="119" t="s">
        <v>35</v>
      </c>
      <c r="C625" s="120"/>
      <c r="D625" s="195">
        <v>615</v>
      </c>
      <c r="E625" s="63">
        <f t="shared" si="517"/>
        <v>3027.5099767500001</v>
      </c>
      <c r="F625" s="63"/>
      <c r="G625" s="61">
        <f t="shared" si="518"/>
        <v>336.05360741925</v>
      </c>
      <c r="H625" s="60">
        <f t="shared" si="519"/>
        <v>0</v>
      </c>
      <c r="I625" s="61">
        <f t="shared" si="520"/>
        <v>273.65662679843251</v>
      </c>
      <c r="J625" s="60">
        <f t="shared" si="521"/>
        <v>14.872642760784377</v>
      </c>
      <c r="K625" s="62" t="s">
        <v>61</v>
      </c>
      <c r="L625" s="63">
        <f t="shared" si="522"/>
        <v>2402.927099771533</v>
      </c>
      <c r="M625" s="51"/>
      <c r="N625" s="150">
        <v>2488.2052079738251</v>
      </c>
      <c r="O625" s="147"/>
      <c r="P625" s="128">
        <f t="shared" si="516"/>
        <v>-85.27810820229206</v>
      </c>
    </row>
    <row r="626" spans="1:26" ht="12.5" x14ac:dyDescent="0.25">
      <c r="A626" s="116">
        <v>7</v>
      </c>
      <c r="B626" s="119" t="s">
        <v>34</v>
      </c>
      <c r="C626" s="120"/>
      <c r="D626" s="195">
        <v>648</v>
      </c>
      <c r="E626" s="63">
        <f t="shared" si="517"/>
        <v>3189.9617316000003</v>
      </c>
      <c r="F626" s="63"/>
      <c r="G626" s="61">
        <f t="shared" si="518"/>
        <v>354.08575220760002</v>
      </c>
      <c r="H626" s="60">
        <f t="shared" si="519"/>
        <v>0</v>
      </c>
      <c r="I626" s="61">
        <f t="shared" si="520"/>
        <v>288.34064091932402</v>
      </c>
      <c r="J626" s="60">
        <f t="shared" si="521"/>
        <v>15.670687006485002</v>
      </c>
      <c r="K626" s="62" t="s">
        <v>61</v>
      </c>
      <c r="L626" s="63">
        <f t="shared" si="522"/>
        <v>2531.8646514665916</v>
      </c>
      <c r="M626" s="51"/>
      <c r="N626" s="150">
        <v>2636.976819810825</v>
      </c>
      <c r="O626" s="147"/>
      <c r="P626" s="128">
        <f t="shared" si="516"/>
        <v>-105.1121683442334</v>
      </c>
    </row>
    <row r="627" spans="1:26" ht="12.5" x14ac:dyDescent="0.25">
      <c r="A627" s="116">
        <v>8</v>
      </c>
      <c r="B627" s="119" t="s">
        <v>34</v>
      </c>
      <c r="C627" s="120"/>
      <c r="D627" s="195">
        <v>681</v>
      </c>
      <c r="E627" s="63">
        <f t="shared" si="517"/>
        <v>3352.4134864500002</v>
      </c>
      <c r="F627" s="63"/>
      <c r="G627" s="61">
        <f t="shared" si="518"/>
        <v>372.11789699595005</v>
      </c>
      <c r="H627" s="60">
        <f t="shared" si="519"/>
        <v>0</v>
      </c>
      <c r="I627" s="61">
        <f t="shared" si="520"/>
        <v>303.02465504021552</v>
      </c>
      <c r="J627" s="60">
        <f t="shared" si="521"/>
        <v>16.468731252185627</v>
      </c>
      <c r="K627" s="62" t="s">
        <v>61</v>
      </c>
      <c r="L627" s="63">
        <f t="shared" si="522"/>
        <v>2660.8022031616492</v>
      </c>
      <c r="M627" s="51"/>
      <c r="N627" s="150">
        <v>2789.4677219437499</v>
      </c>
      <c r="O627" s="147"/>
      <c r="P627" s="128">
        <f t="shared" si="516"/>
        <v>-128.66551878210066</v>
      </c>
    </row>
    <row r="628" spans="1:26" ht="12.5" x14ac:dyDescent="0.25">
      <c r="A628" s="116">
        <v>9</v>
      </c>
      <c r="B628" s="119" t="s">
        <v>33</v>
      </c>
      <c r="C628" s="120"/>
      <c r="D628" s="195">
        <v>714</v>
      </c>
      <c r="E628" s="63">
        <f t="shared" si="517"/>
        <v>3514.8652413000004</v>
      </c>
      <c r="F628" s="63"/>
      <c r="G628" s="61">
        <f t="shared" si="518"/>
        <v>390.15004178430007</v>
      </c>
      <c r="H628" s="60">
        <f t="shared" si="519"/>
        <v>0</v>
      </c>
      <c r="I628" s="61">
        <f t="shared" si="520"/>
        <v>317.70866916110708</v>
      </c>
      <c r="J628" s="60">
        <f t="shared" si="521"/>
        <v>17.266775497886254</v>
      </c>
      <c r="K628" s="62" t="s">
        <v>61</v>
      </c>
      <c r="L628" s="63">
        <f t="shared" si="522"/>
        <v>2789.7397548567073</v>
      </c>
      <c r="M628" s="51"/>
      <c r="N628" s="150">
        <v>2945.6779143725998</v>
      </c>
      <c r="O628" s="147"/>
      <c r="P628" s="128">
        <f t="shared" si="516"/>
        <v>-155.93815951589249</v>
      </c>
    </row>
    <row r="629" spans="1:26" ht="12.5" x14ac:dyDescent="0.25">
      <c r="A629" s="116">
        <v>10</v>
      </c>
      <c r="B629" s="119" t="s">
        <v>33</v>
      </c>
      <c r="C629" s="120"/>
      <c r="D629" s="195">
        <v>743</v>
      </c>
      <c r="E629" s="63">
        <f>D629*$E$2</f>
        <v>3657.6258743500002</v>
      </c>
      <c r="F629" s="63"/>
      <c r="G629" s="61">
        <f t="shared" si="518"/>
        <v>405.99647205285004</v>
      </c>
      <c r="H629" s="60">
        <f t="shared" si="519"/>
        <v>0</v>
      </c>
      <c r="I629" s="61">
        <f t="shared" si="520"/>
        <v>330.61280278249654</v>
      </c>
      <c r="J629" s="60">
        <f t="shared" si="521"/>
        <v>17.968087107744378</v>
      </c>
      <c r="K629" s="62" t="s">
        <v>61</v>
      </c>
      <c r="L629" s="63">
        <f t="shared" si="522"/>
        <v>2903.0485124069091</v>
      </c>
      <c r="M629" s="51"/>
      <c r="N629" s="150">
        <v>3109.3266873932998</v>
      </c>
      <c r="O629" s="147"/>
      <c r="P629" s="128">
        <f t="shared" si="516"/>
        <v>-206.2781749863907</v>
      </c>
    </row>
    <row r="630" spans="1:26" ht="12.5" x14ac:dyDescent="0.25">
      <c r="A630" s="116">
        <v>11</v>
      </c>
      <c r="B630" s="163" t="s">
        <v>43</v>
      </c>
      <c r="C630" s="120"/>
      <c r="D630" s="195">
        <v>769</v>
      </c>
      <c r="E630" s="63">
        <f>D630*$E$2</f>
        <v>3785.6181660500001</v>
      </c>
      <c r="F630" s="63"/>
      <c r="G630" s="61">
        <f>E630*$G$10</f>
        <v>420.20361643155002</v>
      </c>
      <c r="H630" s="60">
        <f>IF(E630&lt;$L$2,$L$2-E630,0)</f>
        <v>0</v>
      </c>
      <c r="I630" s="61">
        <f>(E630*98.25%)*$I$10</f>
        <v>342.18202602925953</v>
      </c>
      <c r="J630" s="60">
        <f>(E630*98.25%)*$J$10</f>
        <v>18.596849240720626</v>
      </c>
      <c r="K630" s="62" t="s">
        <v>61</v>
      </c>
      <c r="L630" s="63">
        <f>E630-G630+H630-I630-J630</f>
        <v>3004.6356743484698</v>
      </c>
      <c r="M630" s="51"/>
      <c r="N630" s="173">
        <v>3295.2912021895504</v>
      </c>
      <c r="O630" s="147"/>
      <c r="P630" s="170">
        <f t="shared" si="516"/>
        <v>-290.65552784108058</v>
      </c>
    </row>
    <row r="631" spans="1:26" ht="12.5" x14ac:dyDescent="0.25">
      <c r="A631" s="326" t="s">
        <v>138</v>
      </c>
      <c r="B631" s="326"/>
      <c r="C631" s="326"/>
      <c r="D631" s="326"/>
      <c r="E631" s="326"/>
      <c r="F631" s="326"/>
      <c r="G631" s="326"/>
      <c r="H631" s="326"/>
      <c r="I631" s="326"/>
      <c r="J631" s="326"/>
      <c r="K631" s="326"/>
      <c r="L631" s="326"/>
      <c r="M631" s="189"/>
      <c r="P631" s="172" t="s">
        <v>43</v>
      </c>
    </row>
    <row r="632" spans="1:26" ht="12.5" x14ac:dyDescent="0.25">
      <c r="A632" s="277" t="s">
        <v>26</v>
      </c>
      <c r="B632" s="53" t="s">
        <v>44</v>
      </c>
      <c r="C632" s="120" t="s">
        <v>32</v>
      </c>
      <c r="D632" s="120" t="s">
        <v>1</v>
      </c>
      <c r="E632" s="120" t="s">
        <v>3</v>
      </c>
      <c r="F632" s="120"/>
      <c r="G632" s="143" t="s">
        <v>5</v>
      </c>
      <c r="H632" s="120" t="s">
        <v>7</v>
      </c>
      <c r="I632" s="143" t="s">
        <v>6</v>
      </c>
      <c r="J632" s="120" t="s">
        <v>13</v>
      </c>
      <c r="K632" s="64" t="s">
        <v>14</v>
      </c>
      <c r="L632" s="120" t="s">
        <v>8</v>
      </c>
      <c r="M632" s="43"/>
      <c r="N632" s="123" t="s">
        <v>43</v>
      </c>
      <c r="P632" s="172" t="s">
        <v>43</v>
      </c>
    </row>
    <row r="633" spans="1:26" ht="20" x14ac:dyDescent="0.25">
      <c r="A633" s="277"/>
      <c r="B633" s="53" t="s">
        <v>45</v>
      </c>
      <c r="C633" s="67"/>
      <c r="D633" s="67" t="s">
        <v>2</v>
      </c>
      <c r="E633" s="67" t="s">
        <v>4</v>
      </c>
      <c r="F633" s="67"/>
      <c r="G633" s="70">
        <f>'Cat C '!$F$6</f>
        <v>0.111</v>
      </c>
      <c r="H633" s="67" t="s">
        <v>11</v>
      </c>
      <c r="I633" s="55">
        <f>'Cat C '!$H$6</f>
        <v>9.1999999999999998E-2</v>
      </c>
      <c r="J633" s="56">
        <f>'Cat C '!$I$6</f>
        <v>5.0000000000000001E-3</v>
      </c>
      <c r="K633" s="68" t="s">
        <v>12</v>
      </c>
      <c r="L633" s="67" t="s">
        <v>9</v>
      </c>
      <c r="M633" s="133"/>
      <c r="N633" s="174" t="s">
        <v>158</v>
      </c>
      <c r="P633" s="171" t="s">
        <v>157</v>
      </c>
    </row>
    <row r="634" spans="1:26" ht="12.5" x14ac:dyDescent="0.25">
      <c r="A634" s="120">
        <v>1</v>
      </c>
      <c r="B634" s="119" t="s">
        <v>30</v>
      </c>
      <c r="C634" s="120"/>
      <c r="D634" s="195">
        <v>608</v>
      </c>
      <c r="E634" s="63">
        <f t="shared" ref="E634:E639" si="523">D634*$E$2</f>
        <v>2993.0505136000002</v>
      </c>
      <c r="F634" s="63"/>
      <c r="G634" s="61">
        <f t="shared" ref="G634:G639" si="524">E634*$G$10</f>
        <v>332.22860700960001</v>
      </c>
      <c r="H634" s="60">
        <f t="shared" ref="H634:H639" si="525">IF(E634&lt;$L$2,$L$2-E634,0)</f>
        <v>0</v>
      </c>
      <c r="I634" s="61">
        <f t="shared" ref="I634:I639" si="526">(E634*98.25%)*$I$10</f>
        <v>270.54183592430405</v>
      </c>
      <c r="J634" s="60">
        <f t="shared" ref="J634:J639" si="527">(E634*98.25%)*$J$10</f>
        <v>14.703360648060002</v>
      </c>
      <c r="K634" s="62" t="s">
        <v>61</v>
      </c>
      <c r="L634" s="63">
        <f t="shared" ref="L634:L639" si="528">E634-G634+H634-I634-J634</f>
        <v>2375.576710018036</v>
      </c>
      <c r="M634" s="51"/>
      <c r="N634" s="150">
        <v>2242.7320484427751</v>
      </c>
      <c r="O634" s="147"/>
      <c r="P634" s="128">
        <f t="shared" ref="P634:P639" si="529">L634-N634</f>
        <v>132.84466157526094</v>
      </c>
    </row>
    <row r="635" spans="1:26" ht="12.5" x14ac:dyDescent="0.25">
      <c r="A635" s="120">
        <v>2</v>
      </c>
      <c r="B635" s="119" t="s">
        <v>34</v>
      </c>
      <c r="C635" s="120"/>
      <c r="D635" s="195">
        <v>625</v>
      </c>
      <c r="E635" s="63">
        <f t="shared" si="523"/>
        <v>3076.7377812500004</v>
      </c>
      <c r="F635" s="63"/>
      <c r="G635" s="61">
        <f t="shared" si="524"/>
        <v>341.51789371875003</v>
      </c>
      <c r="H635" s="60">
        <f t="shared" si="525"/>
        <v>0</v>
      </c>
      <c r="I635" s="61">
        <f t="shared" si="526"/>
        <v>278.10632804718756</v>
      </c>
      <c r="J635" s="60">
        <f t="shared" si="527"/>
        <v>15.114474350390628</v>
      </c>
      <c r="K635" s="62" t="s">
        <v>61</v>
      </c>
      <c r="L635" s="63">
        <f t="shared" si="528"/>
        <v>2441.999085133672</v>
      </c>
      <c r="M635" s="51"/>
      <c r="N635" s="150">
        <v>2305.9599834734995</v>
      </c>
      <c r="O635" s="147"/>
      <c r="P635" s="128">
        <f t="shared" si="529"/>
        <v>136.03910166017249</v>
      </c>
    </row>
    <row r="636" spans="1:26" ht="12.5" x14ac:dyDescent="0.25">
      <c r="A636" s="120">
        <v>3</v>
      </c>
      <c r="B636" s="119" t="s">
        <v>34</v>
      </c>
      <c r="C636" s="120"/>
      <c r="D636" s="195">
        <v>655</v>
      </c>
      <c r="E636" s="63">
        <f t="shared" si="523"/>
        <v>3224.4211947500003</v>
      </c>
      <c r="F636" s="63"/>
      <c r="G636" s="61">
        <f t="shared" si="524"/>
        <v>357.91075261725001</v>
      </c>
      <c r="H636" s="60">
        <f t="shared" si="525"/>
        <v>0</v>
      </c>
      <c r="I636" s="61">
        <f t="shared" si="526"/>
        <v>291.45543179345253</v>
      </c>
      <c r="J636" s="60">
        <f t="shared" si="527"/>
        <v>15.839969119209377</v>
      </c>
      <c r="K636" s="62" t="s">
        <v>61</v>
      </c>
      <c r="L636" s="63">
        <f t="shared" si="528"/>
        <v>2559.2150412200881</v>
      </c>
      <c r="M636" s="51"/>
      <c r="N636" s="150">
        <v>2417.5386923512501</v>
      </c>
      <c r="O636" s="147"/>
      <c r="P636" s="128">
        <f t="shared" si="529"/>
        <v>141.67634886883798</v>
      </c>
    </row>
    <row r="637" spans="1:26" ht="12.5" x14ac:dyDescent="0.25">
      <c r="A637" s="120">
        <v>4</v>
      </c>
      <c r="B637" s="119" t="s">
        <v>34</v>
      </c>
      <c r="C637" s="120"/>
      <c r="D637" s="195">
        <v>689</v>
      </c>
      <c r="E637" s="63">
        <f t="shared" si="523"/>
        <v>3391.7957300500002</v>
      </c>
      <c r="F637" s="63"/>
      <c r="G637" s="61">
        <f t="shared" si="524"/>
        <v>376.48932603555005</v>
      </c>
      <c r="H637" s="60">
        <f t="shared" si="525"/>
        <v>0</v>
      </c>
      <c r="I637" s="61">
        <f t="shared" si="526"/>
        <v>306.58441603921955</v>
      </c>
      <c r="J637" s="60">
        <f t="shared" si="527"/>
        <v>16.662196523870627</v>
      </c>
      <c r="K637" s="62" t="s">
        <v>61</v>
      </c>
      <c r="L637" s="63">
        <f t="shared" si="528"/>
        <v>2692.0597914513601</v>
      </c>
      <c r="M637" s="51"/>
      <c r="N637" s="150">
        <v>2543.9945624126999</v>
      </c>
      <c r="O637" s="147"/>
      <c r="P637" s="128">
        <f t="shared" si="529"/>
        <v>148.06522903866016</v>
      </c>
    </row>
    <row r="638" spans="1:26" s="14" customFormat="1" ht="12.5" x14ac:dyDescent="0.25">
      <c r="A638" s="120">
        <v>5</v>
      </c>
      <c r="B638" s="119" t="s">
        <v>34</v>
      </c>
      <c r="C638" s="120"/>
      <c r="D638" s="195">
        <v>725</v>
      </c>
      <c r="E638" s="63">
        <f t="shared" si="523"/>
        <v>3569.0158262500004</v>
      </c>
      <c r="F638" s="63"/>
      <c r="G638" s="61">
        <f t="shared" si="524"/>
        <v>396.16075671375006</v>
      </c>
      <c r="H638" s="60">
        <f t="shared" si="525"/>
        <v>0</v>
      </c>
      <c r="I638" s="61">
        <f t="shared" si="526"/>
        <v>322.60334053473753</v>
      </c>
      <c r="J638" s="60">
        <f t="shared" si="527"/>
        <v>17.532790246453128</v>
      </c>
      <c r="K638" s="62" t="s">
        <v>61</v>
      </c>
      <c r="L638" s="63">
        <f t="shared" si="528"/>
        <v>2832.7189387550593</v>
      </c>
      <c r="M638" s="51"/>
      <c r="N638" s="150">
        <v>2677.8890130659997</v>
      </c>
      <c r="O638" s="147"/>
      <c r="P638" s="128">
        <f t="shared" si="529"/>
        <v>154.82992568905956</v>
      </c>
    </row>
    <row r="639" spans="1:26" ht="13.5" customHeight="1" x14ac:dyDescent="0.25">
      <c r="A639" s="120">
        <v>6</v>
      </c>
      <c r="B639" s="163"/>
      <c r="C639" s="120"/>
      <c r="D639" s="195">
        <v>769</v>
      </c>
      <c r="E639" s="63">
        <f t="shared" si="523"/>
        <v>3785.6181660500001</v>
      </c>
      <c r="F639" s="63"/>
      <c r="G639" s="61">
        <f t="shared" si="524"/>
        <v>420.20361643155002</v>
      </c>
      <c r="H639" s="60">
        <f t="shared" si="525"/>
        <v>0</v>
      </c>
      <c r="I639" s="61">
        <f t="shared" si="526"/>
        <v>342.18202602925953</v>
      </c>
      <c r="J639" s="60">
        <f t="shared" si="527"/>
        <v>18.596849240720626</v>
      </c>
      <c r="K639" s="62" t="s">
        <v>61</v>
      </c>
      <c r="L639" s="63">
        <f t="shared" si="528"/>
        <v>3004.6356743484698</v>
      </c>
      <c r="M639" s="51"/>
      <c r="N639" s="173">
        <v>2841.5377860866997</v>
      </c>
      <c r="O639" s="147"/>
      <c r="P639" s="170">
        <f t="shared" si="529"/>
        <v>163.09788826177009</v>
      </c>
    </row>
    <row r="640" spans="1:26" ht="12.5" x14ac:dyDescent="0.25">
      <c r="A640" s="326" t="s">
        <v>139</v>
      </c>
      <c r="B640" s="326"/>
      <c r="C640" s="326"/>
      <c r="D640" s="326"/>
      <c r="E640" s="326"/>
      <c r="F640" s="326"/>
      <c r="G640" s="326"/>
      <c r="H640" s="326"/>
      <c r="I640" s="326"/>
      <c r="J640" s="326"/>
      <c r="K640" s="326"/>
      <c r="L640" s="326"/>
      <c r="M640" s="189"/>
      <c r="N640" s="124"/>
      <c r="O640" s="124"/>
      <c r="P640" s="172" t="s">
        <v>43</v>
      </c>
      <c r="Q640" s="6"/>
      <c r="R640" s="6"/>
      <c r="S640" s="6"/>
      <c r="T640" s="6"/>
      <c r="U640" s="6"/>
      <c r="V640" s="6"/>
      <c r="W640" s="6"/>
      <c r="X640" s="6"/>
      <c r="Y640" s="6"/>
      <c r="Z640" s="6"/>
    </row>
    <row r="641" spans="1:16" ht="12.5" x14ac:dyDescent="0.25">
      <c r="A641" s="277" t="s">
        <v>26</v>
      </c>
      <c r="B641" s="53" t="s">
        <v>44</v>
      </c>
      <c r="C641" s="120" t="s">
        <v>32</v>
      </c>
      <c r="D641" s="120" t="s">
        <v>1</v>
      </c>
      <c r="E641" s="120" t="s">
        <v>3</v>
      </c>
      <c r="F641" s="120"/>
      <c r="G641" s="143" t="s">
        <v>5</v>
      </c>
      <c r="H641" s="120" t="s">
        <v>7</v>
      </c>
      <c r="I641" s="143" t="s">
        <v>6</v>
      </c>
      <c r="J641" s="120" t="s">
        <v>13</v>
      </c>
      <c r="K641" s="64" t="s">
        <v>14</v>
      </c>
      <c r="L641" s="120" t="s">
        <v>8</v>
      </c>
      <c r="M641" s="43"/>
      <c r="N641" s="123" t="s">
        <v>43</v>
      </c>
      <c r="P641" s="172" t="s">
        <v>43</v>
      </c>
    </row>
    <row r="642" spans="1:16" ht="20" x14ac:dyDescent="0.25">
      <c r="A642" s="277"/>
      <c r="B642" s="53" t="s">
        <v>45</v>
      </c>
      <c r="C642" s="67"/>
      <c r="D642" s="67" t="s">
        <v>2</v>
      </c>
      <c r="E642" s="67" t="s">
        <v>4</v>
      </c>
      <c r="F642" s="67"/>
      <c r="G642" s="70">
        <f>'Cat C '!$F$6</f>
        <v>0.111</v>
      </c>
      <c r="H642" s="67" t="s">
        <v>11</v>
      </c>
      <c r="I642" s="55">
        <f>'Cat C '!$H$6</f>
        <v>9.1999999999999998E-2</v>
      </c>
      <c r="J642" s="56">
        <f>'Cat C '!$I$6</f>
        <v>5.0000000000000001E-3</v>
      </c>
      <c r="K642" s="68" t="s">
        <v>12</v>
      </c>
      <c r="L642" s="67" t="s">
        <v>9</v>
      </c>
      <c r="M642" s="133"/>
      <c r="N642" s="174" t="s">
        <v>158</v>
      </c>
      <c r="P642" s="171" t="s">
        <v>157</v>
      </c>
    </row>
    <row r="643" spans="1:16" ht="12.5" x14ac:dyDescent="0.25">
      <c r="A643" s="120">
        <v>1</v>
      </c>
      <c r="B643" s="119" t="s">
        <v>30</v>
      </c>
      <c r="C643" s="120"/>
      <c r="D643" s="195">
        <v>541</v>
      </c>
      <c r="E643" s="63">
        <f t="shared" ref="E643:E650" si="530">D643*$E$2</f>
        <v>2663.22422345</v>
      </c>
      <c r="F643" s="63"/>
      <c r="G643" s="61">
        <f t="shared" ref="G643:G650" si="531">E643*$G$10</f>
        <v>295.61788880295001</v>
      </c>
      <c r="H643" s="60">
        <f t="shared" ref="H643:H650" si="532">IF(E643&lt;$L$2,$L$2-E643,0)</f>
        <v>0</v>
      </c>
      <c r="I643" s="61">
        <f t="shared" ref="I643:I650" si="533">(E643*98.25%)*$I$10</f>
        <v>240.72883755764551</v>
      </c>
      <c r="J643" s="60">
        <f t="shared" ref="J643:J650" si="534">(E643*98.25%)*$J$10</f>
        <v>13.083088997698127</v>
      </c>
      <c r="K643" s="62" t="s">
        <v>61</v>
      </c>
      <c r="L643" s="63">
        <f t="shared" ref="L643:L650" si="535">E643-G643+H643-I643-J643</f>
        <v>2113.7944080917064</v>
      </c>
      <c r="M643" s="51"/>
      <c r="N643" s="150">
        <v>1993.5395986157998</v>
      </c>
      <c r="O643" s="147"/>
      <c r="P643" s="128">
        <f t="shared" ref="P643:P650" si="536">L643-N643</f>
        <v>120.25480947590654</v>
      </c>
    </row>
    <row r="644" spans="1:16" ht="12.5" x14ac:dyDescent="0.25">
      <c r="A644" s="120">
        <v>2</v>
      </c>
      <c r="B644" s="119" t="s">
        <v>30</v>
      </c>
      <c r="C644" s="120"/>
      <c r="D644" s="195">
        <v>566</v>
      </c>
      <c r="E644" s="63">
        <f t="shared" si="530"/>
        <v>2786.2937347000002</v>
      </c>
      <c r="F644" s="63"/>
      <c r="G644" s="61">
        <f t="shared" si="531"/>
        <v>309.27860455170003</v>
      </c>
      <c r="H644" s="60">
        <f t="shared" si="532"/>
        <v>0</v>
      </c>
      <c r="I644" s="61">
        <f t="shared" si="533"/>
        <v>251.85309067953304</v>
      </c>
      <c r="J644" s="60">
        <f t="shared" si="534"/>
        <v>13.687667971713752</v>
      </c>
      <c r="K644" s="62" t="s">
        <v>61</v>
      </c>
      <c r="L644" s="63">
        <f t="shared" si="535"/>
        <v>2211.4743714970532</v>
      </c>
      <c r="M644" s="51"/>
      <c r="N644" s="150">
        <v>2086.5218560139251</v>
      </c>
      <c r="O644" s="147"/>
      <c r="P644" s="128">
        <f t="shared" si="536"/>
        <v>124.95251548312808</v>
      </c>
    </row>
    <row r="645" spans="1:16" ht="12.5" x14ac:dyDescent="0.25">
      <c r="A645" s="120">
        <v>3</v>
      </c>
      <c r="B645" s="119" t="s">
        <v>35</v>
      </c>
      <c r="C645" s="120"/>
      <c r="D645" s="195">
        <v>584</v>
      </c>
      <c r="E645" s="63">
        <f t="shared" si="530"/>
        <v>2874.9037828</v>
      </c>
      <c r="F645" s="63"/>
      <c r="G645" s="61">
        <f t="shared" si="531"/>
        <v>319.1143198908</v>
      </c>
      <c r="H645" s="60">
        <f t="shared" si="532"/>
        <v>0</v>
      </c>
      <c r="I645" s="61">
        <f t="shared" si="533"/>
        <v>259.86255292729203</v>
      </c>
      <c r="J645" s="60">
        <f t="shared" si="534"/>
        <v>14.122964833005001</v>
      </c>
      <c r="K645" s="62" t="s">
        <v>61</v>
      </c>
      <c r="L645" s="63">
        <f t="shared" si="535"/>
        <v>2281.803945148903</v>
      </c>
      <c r="M645" s="51"/>
      <c r="N645" s="150">
        <v>2153.469081340575</v>
      </c>
      <c r="O645" s="147"/>
      <c r="P645" s="128">
        <f t="shared" si="536"/>
        <v>128.33486380832801</v>
      </c>
    </row>
    <row r="646" spans="1:16" ht="12.5" x14ac:dyDescent="0.25">
      <c r="A646" s="120">
        <v>4</v>
      </c>
      <c r="B646" s="119" t="s">
        <v>35</v>
      </c>
      <c r="C646" s="120"/>
      <c r="D646" s="195">
        <v>608</v>
      </c>
      <c r="E646" s="63">
        <f t="shared" si="530"/>
        <v>2993.0505136000002</v>
      </c>
      <c r="F646" s="63"/>
      <c r="G646" s="61">
        <f t="shared" si="531"/>
        <v>332.22860700960001</v>
      </c>
      <c r="H646" s="60">
        <f t="shared" si="532"/>
        <v>0</v>
      </c>
      <c r="I646" s="61">
        <f t="shared" si="533"/>
        <v>270.54183592430405</v>
      </c>
      <c r="J646" s="60">
        <f t="shared" si="534"/>
        <v>14.703360648060002</v>
      </c>
      <c r="K646" s="62" t="s">
        <v>61</v>
      </c>
      <c r="L646" s="63">
        <f t="shared" si="535"/>
        <v>2375.576710018036</v>
      </c>
      <c r="M646" s="51"/>
      <c r="N646" s="150">
        <v>2242.7320484427751</v>
      </c>
      <c r="O646" s="147"/>
      <c r="P646" s="128">
        <f t="shared" si="536"/>
        <v>132.84466157526094</v>
      </c>
    </row>
    <row r="647" spans="1:16" ht="12.5" x14ac:dyDescent="0.25">
      <c r="A647" s="120">
        <v>5</v>
      </c>
      <c r="B647" s="119" t="s">
        <v>34</v>
      </c>
      <c r="C647" s="120"/>
      <c r="D647" s="195">
        <v>625</v>
      </c>
      <c r="E647" s="63">
        <f t="shared" si="530"/>
        <v>3076.7377812500004</v>
      </c>
      <c r="F647" s="63"/>
      <c r="G647" s="61">
        <f t="shared" si="531"/>
        <v>341.51789371875003</v>
      </c>
      <c r="H647" s="60">
        <f t="shared" si="532"/>
        <v>0</v>
      </c>
      <c r="I647" s="61">
        <f t="shared" si="533"/>
        <v>278.10632804718756</v>
      </c>
      <c r="J647" s="60">
        <f t="shared" si="534"/>
        <v>15.114474350390628</v>
      </c>
      <c r="K647" s="62" t="s">
        <v>61</v>
      </c>
      <c r="L647" s="63">
        <f t="shared" si="535"/>
        <v>2441.999085133672</v>
      </c>
      <c r="M647" s="51"/>
      <c r="N647" s="150">
        <v>2305.9599834734995</v>
      </c>
      <c r="O647" s="147"/>
      <c r="P647" s="128">
        <f t="shared" si="536"/>
        <v>136.03910166017249</v>
      </c>
    </row>
    <row r="648" spans="1:16" ht="12.5" x14ac:dyDescent="0.25">
      <c r="A648" s="120">
        <v>6</v>
      </c>
      <c r="B648" s="119" t="s">
        <v>34</v>
      </c>
      <c r="C648" s="120"/>
      <c r="D648" s="195">
        <v>650</v>
      </c>
      <c r="E648" s="63">
        <f t="shared" si="530"/>
        <v>3199.8072925000001</v>
      </c>
      <c r="F648" s="63"/>
      <c r="G648" s="61">
        <f t="shared" si="531"/>
        <v>355.1786094675</v>
      </c>
      <c r="H648" s="60">
        <f t="shared" si="532"/>
        <v>0</v>
      </c>
      <c r="I648" s="61">
        <f t="shared" si="533"/>
        <v>289.23058116907504</v>
      </c>
      <c r="J648" s="60">
        <f t="shared" si="534"/>
        <v>15.719053324406252</v>
      </c>
      <c r="K648" s="62" t="s">
        <v>61</v>
      </c>
      <c r="L648" s="63">
        <f t="shared" si="535"/>
        <v>2539.6790485390193</v>
      </c>
      <c r="M648" s="51"/>
      <c r="N648" s="150">
        <v>2398.942240871625</v>
      </c>
      <c r="O648" s="147"/>
      <c r="P648" s="128">
        <f t="shared" si="536"/>
        <v>140.73680766739426</v>
      </c>
    </row>
    <row r="649" spans="1:16" s="14" customFormat="1" ht="12.5" x14ac:dyDescent="0.25">
      <c r="A649" s="120">
        <v>7</v>
      </c>
      <c r="B649" s="119" t="s">
        <v>34</v>
      </c>
      <c r="C649" s="120"/>
      <c r="D649" s="195">
        <v>674</v>
      </c>
      <c r="E649" s="63">
        <f t="shared" si="530"/>
        <v>3317.9540233000002</v>
      </c>
      <c r="F649" s="63"/>
      <c r="G649" s="61">
        <f t="shared" si="531"/>
        <v>368.29289658630006</v>
      </c>
      <c r="H649" s="60">
        <f t="shared" si="532"/>
        <v>0</v>
      </c>
      <c r="I649" s="61">
        <f t="shared" si="533"/>
        <v>299.909864166087</v>
      </c>
      <c r="J649" s="60">
        <f t="shared" si="534"/>
        <v>16.299449139461252</v>
      </c>
      <c r="K649" s="62" t="s">
        <v>61</v>
      </c>
      <c r="L649" s="63">
        <f t="shared" si="535"/>
        <v>2633.4518134081518</v>
      </c>
      <c r="M649" s="51"/>
      <c r="N649" s="150">
        <v>2488.2052079738251</v>
      </c>
      <c r="O649" s="147"/>
      <c r="P649" s="128">
        <f t="shared" si="536"/>
        <v>145.24660543432674</v>
      </c>
    </row>
    <row r="650" spans="1:16" s="14" customFormat="1" ht="12.5" x14ac:dyDescent="0.25">
      <c r="A650" s="120">
        <v>8</v>
      </c>
      <c r="B650" s="163"/>
      <c r="C650" s="120"/>
      <c r="D650" s="195">
        <v>685</v>
      </c>
      <c r="E650" s="63">
        <f t="shared" si="530"/>
        <v>3372.1046082500002</v>
      </c>
      <c r="F650" s="63"/>
      <c r="G650" s="61">
        <f t="shared" si="531"/>
        <v>374.30361151575005</v>
      </c>
      <c r="H650" s="60">
        <f t="shared" si="532"/>
        <v>0</v>
      </c>
      <c r="I650" s="61">
        <f t="shared" si="533"/>
        <v>304.80453553971751</v>
      </c>
      <c r="J650" s="60">
        <f t="shared" si="534"/>
        <v>16.565463888028127</v>
      </c>
      <c r="K650" s="62" t="s">
        <v>61</v>
      </c>
      <c r="L650" s="63">
        <f t="shared" si="535"/>
        <v>2676.4309973065042</v>
      </c>
      <c r="M650" s="51"/>
      <c r="N650" s="173">
        <v>2529.1174012289998</v>
      </c>
      <c r="O650" s="147"/>
      <c r="P650" s="170">
        <f t="shared" si="536"/>
        <v>147.31359607750437</v>
      </c>
    </row>
    <row r="651" spans="1:16" s="14" customFormat="1" ht="12.5" x14ac:dyDescent="0.25">
      <c r="A651" s="326" t="s">
        <v>137</v>
      </c>
      <c r="B651" s="326"/>
      <c r="C651" s="326"/>
      <c r="D651" s="326"/>
      <c r="E651" s="326"/>
      <c r="F651" s="326"/>
      <c r="G651" s="326"/>
      <c r="H651" s="326"/>
      <c r="I651" s="326"/>
      <c r="J651" s="326"/>
      <c r="K651" s="326"/>
      <c r="L651" s="326"/>
      <c r="M651" s="189"/>
      <c r="N651" s="123"/>
      <c r="O651" s="123"/>
      <c r="P651" s="176" t="s">
        <v>43</v>
      </c>
    </row>
    <row r="652" spans="1:16" s="14" customFormat="1" ht="12.5" x14ac:dyDescent="0.25">
      <c r="A652" s="277" t="s">
        <v>26</v>
      </c>
      <c r="B652" s="53" t="s">
        <v>44</v>
      </c>
      <c r="C652" s="120" t="s">
        <v>32</v>
      </c>
      <c r="D652" s="120" t="s">
        <v>1</v>
      </c>
      <c r="E652" s="120" t="s">
        <v>3</v>
      </c>
      <c r="F652" s="120"/>
      <c r="G652" s="143" t="s">
        <v>5</v>
      </c>
      <c r="H652" s="120" t="s">
        <v>7</v>
      </c>
      <c r="I652" s="143" t="s">
        <v>6</v>
      </c>
      <c r="J652" s="120" t="s">
        <v>13</v>
      </c>
      <c r="K652" s="64" t="s">
        <v>14</v>
      </c>
      <c r="L652" s="120" t="s">
        <v>8</v>
      </c>
      <c r="M652" s="43"/>
      <c r="N652" s="123" t="s">
        <v>43</v>
      </c>
      <c r="O652" s="123"/>
      <c r="P652" s="172" t="s">
        <v>43</v>
      </c>
    </row>
    <row r="653" spans="1:16" s="14" customFormat="1" ht="20" x14ac:dyDescent="0.25">
      <c r="A653" s="277"/>
      <c r="B653" s="53" t="s">
        <v>45</v>
      </c>
      <c r="C653" s="67"/>
      <c r="D653" s="67" t="s">
        <v>2</v>
      </c>
      <c r="E653" s="67" t="s">
        <v>4</v>
      </c>
      <c r="F653" s="67"/>
      <c r="G653" s="70">
        <f>'Cat C '!$F$6</f>
        <v>0.111</v>
      </c>
      <c r="H653" s="67" t="s">
        <v>11</v>
      </c>
      <c r="I653" s="55">
        <f>'Cat C '!$H$6</f>
        <v>9.1999999999999998E-2</v>
      </c>
      <c r="J653" s="56">
        <f>'Cat C '!$I$6</f>
        <v>5.0000000000000001E-3</v>
      </c>
      <c r="K653" s="68" t="s">
        <v>12</v>
      </c>
      <c r="L653" s="67" t="s">
        <v>9</v>
      </c>
      <c r="M653" s="133"/>
      <c r="N653" s="174" t="s">
        <v>158</v>
      </c>
      <c r="O653" s="123"/>
      <c r="P653" s="171" t="s">
        <v>157</v>
      </c>
    </row>
    <row r="654" spans="1:16" ht="13.5" customHeight="1" x14ac:dyDescent="0.25">
      <c r="A654" s="120">
        <v>1</v>
      </c>
      <c r="B654" s="119" t="s">
        <v>37</v>
      </c>
      <c r="C654" s="120"/>
      <c r="D654" s="195">
        <v>443</v>
      </c>
      <c r="E654" s="63">
        <f t="shared" ref="E654:E659" si="537">D654*$E$2</f>
        <v>2180.7917393500002</v>
      </c>
      <c r="F654" s="63"/>
      <c r="G654" s="61">
        <f t="shared" ref="G654:G665" si="538">E654*$G$10</f>
        <v>242.06788306785003</v>
      </c>
      <c r="H654" s="60">
        <f t="shared" ref="H654:H665" si="539">IF(E654&lt;$L$2,$L$2-E654,0)</f>
        <v>0</v>
      </c>
      <c r="I654" s="61">
        <f t="shared" ref="I654:I665" si="540">(E654*98.25%)*$I$10</f>
        <v>197.1217653198465</v>
      </c>
      <c r="J654" s="60">
        <f t="shared" ref="J654:J665" si="541">(E654*98.25%)*$J$10</f>
        <v>10.713139419556876</v>
      </c>
      <c r="K654" s="62" t="s">
        <v>61</v>
      </c>
      <c r="L654" s="63">
        <f t="shared" ref="L654:L665" si="542">E654-G654+H654-I654-J654</f>
        <v>1730.8889515427468</v>
      </c>
      <c r="M654" s="51"/>
      <c r="N654" s="150">
        <v>1629.0491496151501</v>
      </c>
      <c r="O654" s="147"/>
      <c r="P654" s="128">
        <f t="shared" ref="P654:P665" si="543">L654-N654</f>
        <v>101.83980192759668</v>
      </c>
    </row>
    <row r="655" spans="1:16" ht="12.5" x14ac:dyDescent="0.25">
      <c r="A655" s="120">
        <v>2</v>
      </c>
      <c r="B655" s="119" t="s">
        <v>37</v>
      </c>
      <c r="C655" s="120"/>
      <c r="D655" s="195">
        <v>460</v>
      </c>
      <c r="E655" s="63">
        <f t="shared" si="537"/>
        <v>2264.4790070000004</v>
      </c>
      <c r="F655" s="63"/>
      <c r="G655" s="61">
        <f t="shared" si="538"/>
        <v>251.35716977700005</v>
      </c>
      <c r="H655" s="60">
        <f t="shared" si="539"/>
        <v>0</v>
      </c>
      <c r="I655" s="61">
        <f t="shared" si="540"/>
        <v>204.68625744273004</v>
      </c>
      <c r="J655" s="60">
        <f t="shared" si="541"/>
        <v>11.124253121887502</v>
      </c>
      <c r="K655" s="62" t="s">
        <v>61</v>
      </c>
      <c r="L655" s="63">
        <f t="shared" si="542"/>
        <v>1797.3113266583828</v>
      </c>
      <c r="M655" s="51"/>
      <c r="N655" s="150">
        <v>1692.277084645875</v>
      </c>
      <c r="O655" s="147"/>
      <c r="P655" s="128">
        <f t="shared" si="543"/>
        <v>105.03424201250778</v>
      </c>
    </row>
    <row r="656" spans="1:16" s="14" customFormat="1" ht="12.5" x14ac:dyDescent="0.25">
      <c r="A656" s="120">
        <v>3</v>
      </c>
      <c r="B656" s="119" t="s">
        <v>30</v>
      </c>
      <c r="C656" s="120"/>
      <c r="D656" s="195">
        <v>476</v>
      </c>
      <c r="E656" s="63">
        <f t="shared" si="537"/>
        <v>2343.2434942</v>
      </c>
      <c r="F656" s="63"/>
      <c r="G656" s="61">
        <f t="shared" si="538"/>
        <v>260.10002785620003</v>
      </c>
      <c r="H656" s="60">
        <f t="shared" si="539"/>
        <v>0</v>
      </c>
      <c r="I656" s="61">
        <f t="shared" si="540"/>
        <v>211.80577944073798</v>
      </c>
      <c r="J656" s="60">
        <f t="shared" si="541"/>
        <v>11.5111836652575</v>
      </c>
      <c r="K656" s="62" t="s">
        <v>61</v>
      </c>
      <c r="L656" s="63">
        <f t="shared" si="542"/>
        <v>1859.8265032378044</v>
      </c>
      <c r="M656" s="51"/>
      <c r="N656" s="150">
        <v>1751.7857293806746</v>
      </c>
      <c r="O656" s="147"/>
      <c r="P656" s="128">
        <f t="shared" si="543"/>
        <v>108.04077385712981</v>
      </c>
    </row>
    <row r="657" spans="1:16" s="14" customFormat="1" ht="12.5" x14ac:dyDescent="0.25">
      <c r="A657" s="120">
        <v>4</v>
      </c>
      <c r="B657" s="119" t="s">
        <v>30</v>
      </c>
      <c r="C657" s="120"/>
      <c r="D657" s="195">
        <v>479</v>
      </c>
      <c r="E657" s="63">
        <f t="shared" si="537"/>
        <v>2358.0118355500003</v>
      </c>
      <c r="F657" s="63"/>
      <c r="G657" s="61">
        <f t="shared" si="538"/>
        <v>261.73931374605002</v>
      </c>
      <c r="H657" s="60">
        <f t="shared" si="539"/>
        <v>0</v>
      </c>
      <c r="I657" s="61">
        <f t="shared" si="540"/>
        <v>213.14068981536451</v>
      </c>
      <c r="J657" s="60">
        <f t="shared" si="541"/>
        <v>11.583733142139376</v>
      </c>
      <c r="K657" s="62" t="s">
        <v>61</v>
      </c>
      <c r="L657" s="63">
        <f t="shared" si="542"/>
        <v>1871.5480988464465</v>
      </c>
      <c r="M657" s="51"/>
      <c r="N657" s="150">
        <v>1762.9436002684499</v>
      </c>
      <c r="O657" s="147"/>
      <c r="P657" s="128">
        <f t="shared" si="543"/>
        <v>108.60449857799654</v>
      </c>
    </row>
    <row r="658" spans="1:16" s="14" customFormat="1" ht="12.5" x14ac:dyDescent="0.25">
      <c r="A658" s="120">
        <v>5</v>
      </c>
      <c r="B658" s="119" t="s">
        <v>30</v>
      </c>
      <c r="C658" s="120"/>
      <c r="D658" s="195">
        <v>510</v>
      </c>
      <c r="E658" s="63">
        <f t="shared" si="537"/>
        <v>2510.6180295000004</v>
      </c>
      <c r="F658" s="63"/>
      <c r="G658" s="61">
        <f t="shared" si="538"/>
        <v>278.67860127450007</v>
      </c>
      <c r="H658" s="60">
        <f t="shared" si="539"/>
        <v>0</v>
      </c>
      <c r="I658" s="61">
        <f t="shared" si="540"/>
        <v>226.93476368650505</v>
      </c>
      <c r="J658" s="60">
        <f t="shared" si="541"/>
        <v>12.333411069918753</v>
      </c>
      <c r="K658" s="62" t="s">
        <v>61</v>
      </c>
      <c r="L658" s="63">
        <f t="shared" si="542"/>
        <v>1992.6712534690764</v>
      </c>
      <c r="M658" s="51"/>
      <c r="N658" s="150">
        <v>1878.2415994421249</v>
      </c>
      <c r="O658" s="147"/>
      <c r="P658" s="128">
        <f t="shared" si="543"/>
        <v>114.42965402695154</v>
      </c>
    </row>
    <row r="659" spans="1:16" s="14" customFormat="1" ht="12.5" x14ac:dyDescent="0.25">
      <c r="A659" s="120">
        <v>6</v>
      </c>
      <c r="B659" s="119" t="s">
        <v>30</v>
      </c>
      <c r="C659" s="120"/>
      <c r="D659" s="195">
        <v>534</v>
      </c>
      <c r="E659" s="63">
        <f t="shared" si="537"/>
        <v>2628.7647603</v>
      </c>
      <c r="F659" s="63"/>
      <c r="G659" s="61">
        <f t="shared" si="538"/>
        <v>291.79288839330002</v>
      </c>
      <c r="H659" s="60">
        <f t="shared" si="539"/>
        <v>0</v>
      </c>
      <c r="I659" s="61">
        <f t="shared" si="540"/>
        <v>237.61404668351702</v>
      </c>
      <c r="J659" s="60">
        <f t="shared" si="541"/>
        <v>12.913806884973752</v>
      </c>
      <c r="K659" s="62" t="s">
        <v>61</v>
      </c>
      <c r="L659" s="63">
        <f t="shared" si="542"/>
        <v>2086.4440183382089</v>
      </c>
      <c r="M659" s="51"/>
      <c r="N659" s="150">
        <v>1967.5045665443249</v>
      </c>
      <c r="O659" s="147"/>
      <c r="P659" s="128">
        <f t="shared" si="543"/>
        <v>118.93945179388402</v>
      </c>
    </row>
    <row r="660" spans="1:16" s="14" customFormat="1" ht="12.5" x14ac:dyDescent="0.25">
      <c r="A660" s="120">
        <v>7</v>
      </c>
      <c r="B660" s="119" t="s">
        <v>30</v>
      </c>
      <c r="C660" s="120"/>
      <c r="D660" s="195">
        <v>553</v>
      </c>
      <c r="E660" s="63">
        <f t="shared" ref="E660:E665" si="544">D660*$E$2</f>
        <v>2722.29758885</v>
      </c>
      <c r="F660" s="63"/>
      <c r="G660" s="61">
        <f t="shared" si="538"/>
        <v>302.17503236235001</v>
      </c>
      <c r="H660" s="60">
        <f t="shared" si="539"/>
        <v>0</v>
      </c>
      <c r="I660" s="61">
        <f t="shared" si="540"/>
        <v>246.06847905615149</v>
      </c>
      <c r="J660" s="60">
        <f t="shared" si="541"/>
        <v>13.373286905225626</v>
      </c>
      <c r="K660" s="62" t="s">
        <v>61</v>
      </c>
      <c r="L660" s="63">
        <f t="shared" si="542"/>
        <v>2160.6807905262731</v>
      </c>
      <c r="M660" s="51"/>
      <c r="N660" s="150">
        <v>2038.1710821668996</v>
      </c>
      <c r="O660" s="147"/>
      <c r="P660" s="128">
        <f t="shared" si="543"/>
        <v>122.50970835937346</v>
      </c>
    </row>
    <row r="661" spans="1:16" s="14" customFormat="1" ht="12.5" x14ac:dyDescent="0.25">
      <c r="A661" s="120">
        <v>8</v>
      </c>
      <c r="B661" s="119" t="s">
        <v>30</v>
      </c>
      <c r="C661" s="120"/>
      <c r="D661" s="195">
        <v>571</v>
      </c>
      <c r="E661" s="63">
        <f t="shared" si="544"/>
        <v>2810.9076369500003</v>
      </c>
      <c r="F661" s="63"/>
      <c r="G661" s="61">
        <f t="shared" si="538"/>
        <v>312.01074770145004</v>
      </c>
      <c r="H661" s="60">
        <f t="shared" si="539"/>
        <v>0</v>
      </c>
      <c r="I661" s="61">
        <f t="shared" si="540"/>
        <v>254.07794130391053</v>
      </c>
      <c r="J661" s="60">
        <f t="shared" si="541"/>
        <v>13.808583766516877</v>
      </c>
      <c r="K661" s="62" t="s">
        <v>61</v>
      </c>
      <c r="L661" s="63">
        <f t="shared" si="542"/>
        <v>2231.0103641781234</v>
      </c>
      <c r="M661" s="51"/>
      <c r="N661" s="150">
        <v>2105.1183074935498</v>
      </c>
      <c r="O661" s="147"/>
      <c r="P661" s="128">
        <f t="shared" si="543"/>
        <v>125.89205668457362</v>
      </c>
    </row>
    <row r="662" spans="1:16" s="14" customFormat="1" ht="12.5" x14ac:dyDescent="0.25">
      <c r="A662" s="120">
        <v>9</v>
      </c>
      <c r="B662" s="119" t="s">
        <v>35</v>
      </c>
      <c r="C662" s="120"/>
      <c r="D662" s="195">
        <v>595</v>
      </c>
      <c r="E662" s="63">
        <f t="shared" si="544"/>
        <v>2929.05436775</v>
      </c>
      <c r="F662" s="63"/>
      <c r="G662" s="61">
        <f t="shared" si="538"/>
        <v>325.12503482024999</v>
      </c>
      <c r="H662" s="60">
        <f t="shared" si="539"/>
        <v>0</v>
      </c>
      <c r="I662" s="61">
        <f t="shared" si="540"/>
        <v>264.75722430092247</v>
      </c>
      <c r="J662" s="60">
        <f t="shared" si="541"/>
        <v>14.388979581571876</v>
      </c>
      <c r="K662" s="62" t="s">
        <v>61</v>
      </c>
      <c r="L662" s="63">
        <f t="shared" si="542"/>
        <v>2324.7831290472554</v>
      </c>
      <c r="M662" s="51"/>
      <c r="N662" s="150">
        <v>2194.3812745957498</v>
      </c>
      <c r="O662" s="147"/>
      <c r="P662" s="128">
        <f t="shared" si="543"/>
        <v>130.40185445150564</v>
      </c>
    </row>
    <row r="663" spans="1:16" s="14" customFormat="1" ht="12.5" x14ac:dyDescent="0.25">
      <c r="A663" s="120">
        <v>10</v>
      </c>
      <c r="B663" s="119" t="s">
        <v>35</v>
      </c>
      <c r="C663" s="120"/>
      <c r="D663" s="195">
        <v>616</v>
      </c>
      <c r="E663" s="63">
        <f t="shared" si="544"/>
        <v>3032.4327572000002</v>
      </c>
      <c r="F663" s="63"/>
      <c r="G663" s="61">
        <f t="shared" si="538"/>
        <v>336.60003604920001</v>
      </c>
      <c r="H663" s="60">
        <f t="shared" si="539"/>
        <v>0</v>
      </c>
      <c r="I663" s="61">
        <f t="shared" si="540"/>
        <v>274.10159692330802</v>
      </c>
      <c r="J663" s="60">
        <f t="shared" si="541"/>
        <v>14.896825919745002</v>
      </c>
      <c r="K663" s="62" t="s">
        <v>61</v>
      </c>
      <c r="L663" s="63">
        <f t="shared" si="542"/>
        <v>2406.8342983077473</v>
      </c>
      <c r="M663" s="51"/>
      <c r="N663" s="150">
        <v>2272.4863708101743</v>
      </c>
      <c r="O663" s="147"/>
      <c r="P663" s="128">
        <f t="shared" si="543"/>
        <v>134.34792749757298</v>
      </c>
    </row>
    <row r="664" spans="1:16" s="14" customFormat="1" ht="12.5" x14ac:dyDescent="0.25">
      <c r="A664" s="120">
        <v>11</v>
      </c>
      <c r="B664" s="119" t="s">
        <v>34</v>
      </c>
      <c r="C664" s="120"/>
      <c r="D664" s="195">
        <v>645</v>
      </c>
      <c r="E664" s="63">
        <f t="shared" si="544"/>
        <v>3175.19339025</v>
      </c>
      <c r="F664" s="63"/>
      <c r="G664" s="61">
        <f t="shared" si="538"/>
        <v>352.44646631774998</v>
      </c>
      <c r="H664" s="60">
        <f t="shared" si="539"/>
        <v>0</v>
      </c>
      <c r="I664" s="61">
        <f t="shared" si="540"/>
        <v>287.00573054469749</v>
      </c>
      <c r="J664" s="60">
        <f t="shared" si="541"/>
        <v>15.598137529603125</v>
      </c>
      <c r="K664" s="62" t="s">
        <v>61</v>
      </c>
      <c r="L664" s="63">
        <f t="shared" si="542"/>
        <v>2520.1430558579491</v>
      </c>
      <c r="M664" s="51"/>
      <c r="N664" s="150">
        <v>2380.3457893919999</v>
      </c>
      <c r="O664" s="147"/>
      <c r="P664" s="128">
        <f t="shared" si="543"/>
        <v>139.79726646594918</v>
      </c>
    </row>
    <row r="665" spans="1:16" s="14" customFormat="1" ht="12.5" x14ac:dyDescent="0.25">
      <c r="A665" s="120">
        <v>12</v>
      </c>
      <c r="B665" s="163"/>
      <c r="C665" s="120"/>
      <c r="D665" s="195">
        <v>663</v>
      </c>
      <c r="E665" s="63">
        <f t="shared" si="544"/>
        <v>3263.8034383500003</v>
      </c>
      <c r="F665" s="63"/>
      <c r="G665" s="61">
        <f t="shared" si="538"/>
        <v>362.28218165685001</v>
      </c>
      <c r="H665" s="60">
        <f t="shared" si="539"/>
        <v>0</v>
      </c>
      <c r="I665" s="61">
        <f t="shared" si="540"/>
        <v>295.0151927924565</v>
      </c>
      <c r="J665" s="60">
        <f t="shared" si="541"/>
        <v>16.033434390894378</v>
      </c>
      <c r="K665" s="62" t="s">
        <v>61</v>
      </c>
      <c r="L665" s="63">
        <f t="shared" si="542"/>
        <v>2590.4726295097994</v>
      </c>
      <c r="M665" s="51"/>
      <c r="N665" s="173">
        <v>2447.2930147186494</v>
      </c>
      <c r="O665" s="147"/>
      <c r="P665" s="170">
        <f t="shared" si="543"/>
        <v>143.17961479115002</v>
      </c>
    </row>
    <row r="666" spans="1:16" s="14" customFormat="1" ht="12.5" x14ac:dyDescent="0.25">
      <c r="A666" s="326" t="s">
        <v>141</v>
      </c>
      <c r="B666" s="326"/>
      <c r="C666" s="326"/>
      <c r="D666" s="326"/>
      <c r="E666" s="326"/>
      <c r="F666" s="326"/>
      <c r="G666" s="326"/>
      <c r="H666" s="326"/>
      <c r="I666" s="326"/>
      <c r="J666" s="326"/>
      <c r="K666" s="326"/>
      <c r="L666" s="326"/>
      <c r="M666" s="189"/>
      <c r="N666" s="123"/>
      <c r="O666" s="123"/>
      <c r="P666" s="172" t="s">
        <v>43</v>
      </c>
    </row>
    <row r="667" spans="1:16" s="14" customFormat="1" ht="12.5" x14ac:dyDescent="0.25">
      <c r="A667" s="277" t="s">
        <v>26</v>
      </c>
      <c r="B667" s="53" t="s">
        <v>44</v>
      </c>
      <c r="C667" s="120" t="s">
        <v>32</v>
      </c>
      <c r="D667" s="120" t="s">
        <v>1</v>
      </c>
      <c r="E667" s="120" t="s">
        <v>3</v>
      </c>
      <c r="F667" s="120"/>
      <c r="G667" s="143" t="s">
        <v>5</v>
      </c>
      <c r="H667" s="120" t="s">
        <v>7</v>
      </c>
      <c r="I667" s="143" t="s">
        <v>6</v>
      </c>
      <c r="J667" s="120" t="s">
        <v>13</v>
      </c>
      <c r="K667" s="64" t="s">
        <v>14</v>
      </c>
      <c r="L667" s="120" t="s">
        <v>8</v>
      </c>
      <c r="M667" s="43"/>
      <c r="N667" s="123" t="s">
        <v>43</v>
      </c>
      <c r="O667" s="123"/>
      <c r="P667" s="172" t="s">
        <v>43</v>
      </c>
    </row>
    <row r="668" spans="1:16" s="14" customFormat="1" ht="20" x14ac:dyDescent="0.25">
      <c r="A668" s="277"/>
      <c r="B668" s="53" t="s">
        <v>45</v>
      </c>
      <c r="C668" s="120"/>
      <c r="D668" s="120" t="s">
        <v>2</v>
      </c>
      <c r="E668" s="120" t="s">
        <v>4</v>
      </c>
      <c r="F668" s="120"/>
      <c r="G668" s="70">
        <f>'Cat C '!$F$6</f>
        <v>0.111</v>
      </c>
      <c r="H668" s="120" t="s">
        <v>11</v>
      </c>
      <c r="I668" s="55">
        <f>'Cat C '!$H$6</f>
        <v>9.1999999999999998E-2</v>
      </c>
      <c r="J668" s="56">
        <f>'Cat C '!$I$6</f>
        <v>5.0000000000000001E-3</v>
      </c>
      <c r="K668" s="64" t="s">
        <v>12</v>
      </c>
      <c r="L668" s="120" t="s">
        <v>9</v>
      </c>
      <c r="M668" s="43"/>
      <c r="N668" s="174" t="s">
        <v>158</v>
      </c>
      <c r="O668" s="123"/>
      <c r="P668" s="171" t="s">
        <v>157</v>
      </c>
    </row>
    <row r="669" spans="1:16" ht="13.5" customHeight="1" x14ac:dyDescent="0.25">
      <c r="A669" s="120">
        <v>1</v>
      </c>
      <c r="B669" s="119" t="s">
        <v>30</v>
      </c>
      <c r="C669" s="120"/>
      <c r="D669" s="195">
        <v>395</v>
      </c>
      <c r="E669" s="63">
        <f t="shared" ref="E669:E678" si="545">D669*$E$2</f>
        <v>1944.4982777500002</v>
      </c>
      <c r="F669" s="63"/>
      <c r="G669" s="61">
        <f t="shared" ref="G669:G678" si="546">E669*$G$10</f>
        <v>215.83930883025002</v>
      </c>
      <c r="H669" s="60">
        <f t="shared" ref="H669:H678" si="547">IF(E669&lt;$L$2,$L$2-E669,0)</f>
        <v>0</v>
      </c>
      <c r="I669" s="61">
        <f t="shared" ref="I669:I678" si="548">(E669*98.25%)*$I$10</f>
        <v>175.76319932582251</v>
      </c>
      <c r="J669" s="60">
        <f t="shared" ref="J669:J682" si="549">(E669*98.25%)*$J$10</f>
        <v>9.5523477894468769</v>
      </c>
      <c r="K669" s="62" t="s">
        <v>61</v>
      </c>
      <c r="L669" s="63">
        <f t="shared" ref="L669:L678" si="550">E669-G669+H669-I669-J669</f>
        <v>1543.3434218044806</v>
      </c>
      <c r="M669" s="51"/>
      <c r="N669" s="150">
        <v>1450.52321541075</v>
      </c>
      <c r="O669" s="147"/>
      <c r="P669" s="128">
        <f t="shared" ref="P669:P682" si="551">L669-N669</f>
        <v>92.820206393730587</v>
      </c>
    </row>
    <row r="670" spans="1:16" ht="12.5" x14ac:dyDescent="0.25">
      <c r="A670" s="120">
        <v>2</v>
      </c>
      <c r="B670" s="119" t="s">
        <v>30</v>
      </c>
      <c r="C670" s="120"/>
      <c r="D670" s="195">
        <v>409</v>
      </c>
      <c r="E670" s="63">
        <f t="shared" si="545"/>
        <v>2013.4172040500002</v>
      </c>
      <c r="F670" s="63"/>
      <c r="G670" s="61">
        <f t="shared" si="546"/>
        <v>223.48930964955002</v>
      </c>
      <c r="H670" s="60">
        <f t="shared" si="547"/>
        <v>0</v>
      </c>
      <c r="I670" s="61">
        <f t="shared" si="548"/>
        <v>181.99278107407952</v>
      </c>
      <c r="J670" s="60">
        <f t="shared" si="549"/>
        <v>9.8909120148956262</v>
      </c>
      <c r="K670" s="62" t="s">
        <v>61</v>
      </c>
      <c r="L670" s="63">
        <f t="shared" si="550"/>
        <v>1598.0442013114753</v>
      </c>
      <c r="M670" s="51"/>
      <c r="N670" s="150">
        <v>1502.5932795536999</v>
      </c>
      <c r="O670" s="147"/>
      <c r="P670" s="128">
        <f t="shared" si="551"/>
        <v>95.450921757775404</v>
      </c>
    </row>
    <row r="671" spans="1:16" s="14" customFormat="1" ht="12.5" x14ac:dyDescent="0.25">
      <c r="A671" s="120">
        <v>3</v>
      </c>
      <c r="B671" s="119" t="s">
        <v>30</v>
      </c>
      <c r="C671" s="120"/>
      <c r="D671" s="195">
        <v>420</v>
      </c>
      <c r="E671" s="63">
        <f t="shared" si="545"/>
        <v>2067.5677890000002</v>
      </c>
      <c r="F671" s="63"/>
      <c r="G671" s="61">
        <f t="shared" si="546"/>
        <v>229.50002457900001</v>
      </c>
      <c r="H671" s="60">
        <f t="shared" si="547"/>
        <v>0</v>
      </c>
      <c r="I671" s="61">
        <f t="shared" si="548"/>
        <v>186.88745244771002</v>
      </c>
      <c r="J671" s="60">
        <f t="shared" si="549"/>
        <v>10.156926763462501</v>
      </c>
      <c r="K671" s="62" t="s">
        <v>61</v>
      </c>
      <c r="L671" s="63">
        <f t="shared" si="550"/>
        <v>1641.0233852098277</v>
      </c>
      <c r="M671" s="51"/>
      <c r="N671" s="150">
        <v>1543.5054728088746</v>
      </c>
      <c r="O671" s="147"/>
      <c r="P671" s="128">
        <f t="shared" si="551"/>
        <v>97.517912400953037</v>
      </c>
    </row>
    <row r="672" spans="1:16" s="14" customFormat="1" ht="12.5" x14ac:dyDescent="0.25">
      <c r="A672" s="120">
        <v>4</v>
      </c>
      <c r="B672" s="119" t="s">
        <v>30</v>
      </c>
      <c r="C672" s="120"/>
      <c r="D672" s="195">
        <v>431</v>
      </c>
      <c r="E672" s="63">
        <f t="shared" si="545"/>
        <v>2121.7183739500001</v>
      </c>
      <c r="F672" s="63"/>
      <c r="G672" s="61">
        <f t="shared" si="546"/>
        <v>235.51073950845003</v>
      </c>
      <c r="H672" s="60">
        <f t="shared" si="547"/>
        <v>0</v>
      </c>
      <c r="I672" s="61">
        <f t="shared" si="548"/>
        <v>191.78212382134052</v>
      </c>
      <c r="J672" s="60">
        <f t="shared" si="549"/>
        <v>10.422941512029377</v>
      </c>
      <c r="K672" s="62" t="s">
        <v>61</v>
      </c>
      <c r="L672" s="63">
        <f t="shared" si="550"/>
        <v>1684.0025691081801</v>
      </c>
      <c r="M672" s="51"/>
      <c r="N672" s="150">
        <v>1584.4176660640499</v>
      </c>
      <c r="O672" s="147"/>
      <c r="P672" s="128">
        <f t="shared" si="551"/>
        <v>99.584903044130215</v>
      </c>
    </row>
    <row r="673" spans="1:16" s="14" customFormat="1" ht="12.5" x14ac:dyDescent="0.25">
      <c r="A673" s="120">
        <v>5</v>
      </c>
      <c r="B673" s="119" t="s">
        <v>30</v>
      </c>
      <c r="C673" s="120"/>
      <c r="D673" s="195">
        <v>445</v>
      </c>
      <c r="E673" s="63">
        <f t="shared" si="545"/>
        <v>2190.63730025</v>
      </c>
      <c r="F673" s="63"/>
      <c r="G673" s="61">
        <f t="shared" si="546"/>
        <v>243.16074032775001</v>
      </c>
      <c r="H673" s="60">
        <f t="shared" si="547"/>
        <v>0</v>
      </c>
      <c r="I673" s="61">
        <f t="shared" si="548"/>
        <v>198.01170556959752</v>
      </c>
      <c r="J673" s="60">
        <f t="shared" si="549"/>
        <v>10.761505737478126</v>
      </c>
      <c r="K673" s="62" t="s">
        <v>61</v>
      </c>
      <c r="L673" s="63">
        <f t="shared" si="550"/>
        <v>1738.7033486151743</v>
      </c>
      <c r="M673" s="51"/>
      <c r="N673" s="150">
        <v>1636.4877302069997</v>
      </c>
      <c r="O673" s="147"/>
      <c r="P673" s="128">
        <f t="shared" si="551"/>
        <v>102.21561840817458</v>
      </c>
    </row>
    <row r="674" spans="1:16" s="14" customFormat="1" ht="12.5" x14ac:dyDescent="0.25">
      <c r="A674" s="120">
        <v>6</v>
      </c>
      <c r="B674" s="119" t="s">
        <v>30</v>
      </c>
      <c r="C674" s="120"/>
      <c r="D674" s="195">
        <v>457</v>
      </c>
      <c r="E674" s="63">
        <f t="shared" si="545"/>
        <v>2249.71066565</v>
      </c>
      <c r="F674" s="63"/>
      <c r="G674" s="61">
        <f t="shared" si="546"/>
        <v>249.71788388715001</v>
      </c>
      <c r="H674" s="60">
        <f t="shared" si="547"/>
        <v>0</v>
      </c>
      <c r="I674" s="61">
        <f t="shared" si="548"/>
        <v>203.35134706810351</v>
      </c>
      <c r="J674" s="60">
        <f t="shared" si="549"/>
        <v>11.051703645005626</v>
      </c>
      <c r="K674" s="62" t="s">
        <v>61</v>
      </c>
      <c r="L674" s="63">
        <f t="shared" si="550"/>
        <v>1785.589731049741</v>
      </c>
      <c r="M674" s="51"/>
      <c r="N674" s="150">
        <v>1681.1192137580999</v>
      </c>
      <c r="O674" s="147"/>
      <c r="P674" s="128">
        <f t="shared" si="551"/>
        <v>104.47051729164104</v>
      </c>
    </row>
    <row r="675" spans="1:16" s="14" customFormat="1" ht="12.5" x14ac:dyDescent="0.25">
      <c r="A675" s="120">
        <v>7</v>
      </c>
      <c r="B675" s="119" t="s">
        <v>30</v>
      </c>
      <c r="C675" s="120"/>
      <c r="D675" s="195">
        <v>470</v>
      </c>
      <c r="E675" s="63">
        <f t="shared" si="545"/>
        <v>2313.7068115000002</v>
      </c>
      <c r="F675" s="63"/>
      <c r="G675" s="61">
        <f t="shared" si="546"/>
        <v>256.8214560765</v>
      </c>
      <c r="H675" s="60">
        <f t="shared" si="547"/>
        <v>0</v>
      </c>
      <c r="I675" s="61">
        <f t="shared" si="548"/>
        <v>209.13595869148503</v>
      </c>
      <c r="J675" s="60">
        <f t="shared" si="549"/>
        <v>11.366084711493752</v>
      </c>
      <c r="K675" s="62" t="s">
        <v>61</v>
      </c>
      <c r="L675" s="63">
        <f t="shared" si="550"/>
        <v>1836.3833120205213</v>
      </c>
      <c r="M675" s="51"/>
      <c r="N675" s="150">
        <v>1729.469987605125</v>
      </c>
      <c r="O675" s="147"/>
      <c r="P675" s="128">
        <f t="shared" si="551"/>
        <v>106.91332441539635</v>
      </c>
    </row>
    <row r="676" spans="1:16" s="14" customFormat="1" ht="12.5" x14ac:dyDescent="0.25">
      <c r="A676" s="120">
        <v>8</v>
      </c>
      <c r="B676" s="119" t="s">
        <v>30</v>
      </c>
      <c r="C676" s="113"/>
      <c r="D676" s="195">
        <v>487</v>
      </c>
      <c r="E676" s="59">
        <f t="shared" si="545"/>
        <v>2397.3940791499999</v>
      </c>
      <c r="F676" s="59"/>
      <c r="G676" s="61">
        <f t="shared" si="546"/>
        <v>266.11074278565002</v>
      </c>
      <c r="H676" s="114">
        <f t="shared" si="547"/>
        <v>0</v>
      </c>
      <c r="I676" s="61">
        <f t="shared" si="548"/>
        <v>216.70045081436851</v>
      </c>
      <c r="J676" s="60">
        <f t="shared" si="549"/>
        <v>11.777198413824376</v>
      </c>
      <c r="K676" s="62" t="s">
        <v>61</v>
      </c>
      <c r="L676" s="63">
        <f t="shared" si="550"/>
        <v>1902.8056871361571</v>
      </c>
      <c r="M676" s="51"/>
      <c r="N676" s="150">
        <v>1792.6979226358499</v>
      </c>
      <c r="O676" s="147"/>
      <c r="P676" s="128">
        <f t="shared" si="551"/>
        <v>110.10776450030721</v>
      </c>
    </row>
    <row r="677" spans="1:16" s="14" customFormat="1" ht="12.5" x14ac:dyDescent="0.25">
      <c r="A677" s="120">
        <v>9</v>
      </c>
      <c r="B677" s="119" t="s">
        <v>82</v>
      </c>
      <c r="C677" s="113"/>
      <c r="D677" s="195">
        <v>507</v>
      </c>
      <c r="E677" s="59">
        <f t="shared" si="545"/>
        <v>2495.84968815</v>
      </c>
      <c r="F677" s="59"/>
      <c r="G677" s="61">
        <f t="shared" si="546"/>
        <v>277.03931538465002</v>
      </c>
      <c r="H677" s="114">
        <f t="shared" si="547"/>
        <v>0</v>
      </c>
      <c r="I677" s="61">
        <f t="shared" si="548"/>
        <v>225.59985331187849</v>
      </c>
      <c r="J677" s="60">
        <f t="shared" si="549"/>
        <v>12.260861593036875</v>
      </c>
      <c r="K677" s="62" t="s">
        <v>61</v>
      </c>
      <c r="L677" s="63">
        <f t="shared" si="550"/>
        <v>1980.9496578604349</v>
      </c>
      <c r="M677" s="51"/>
      <c r="N677" s="150">
        <v>1867.0837285543503</v>
      </c>
      <c r="O677" s="147"/>
      <c r="P677" s="128">
        <f t="shared" si="551"/>
        <v>113.86592930608458</v>
      </c>
    </row>
    <row r="678" spans="1:16" s="14" customFormat="1" ht="12.5" x14ac:dyDescent="0.25">
      <c r="A678" s="120">
        <v>10</v>
      </c>
      <c r="B678" s="119" t="s">
        <v>82</v>
      </c>
      <c r="C678" s="113"/>
      <c r="D678" s="195">
        <v>528</v>
      </c>
      <c r="E678" s="59">
        <f t="shared" si="545"/>
        <v>2599.2280776000002</v>
      </c>
      <c r="F678" s="59"/>
      <c r="G678" s="61">
        <f t="shared" si="546"/>
        <v>288.51431661360004</v>
      </c>
      <c r="H678" s="114">
        <f t="shared" si="547"/>
        <v>0</v>
      </c>
      <c r="I678" s="61">
        <f t="shared" si="548"/>
        <v>234.94422593426401</v>
      </c>
      <c r="J678" s="60">
        <f t="shared" si="549"/>
        <v>12.768707931210002</v>
      </c>
      <c r="K678" s="62" t="s">
        <v>61</v>
      </c>
      <c r="L678" s="63">
        <f t="shared" si="550"/>
        <v>2063.0008271209263</v>
      </c>
      <c r="M678" s="51"/>
      <c r="N678" s="150">
        <v>1945.188824768775</v>
      </c>
      <c r="O678" s="147"/>
      <c r="P678" s="128">
        <f t="shared" si="551"/>
        <v>117.81200235215124</v>
      </c>
    </row>
    <row r="679" spans="1:16" s="14" customFormat="1" ht="12.5" x14ac:dyDescent="0.25">
      <c r="A679" s="120">
        <v>11</v>
      </c>
      <c r="B679" s="119" t="s">
        <v>34</v>
      </c>
      <c r="C679" s="113"/>
      <c r="D679" s="195">
        <v>551</v>
      </c>
      <c r="E679" s="59">
        <f t="shared" ref="E679:E682" si="552">D679*$E$2</f>
        <v>2712.4520279500002</v>
      </c>
      <c r="F679" s="59"/>
      <c r="G679" s="61">
        <f t="shared" ref="G679:G682" si="553">E679*$G$10</f>
        <v>301.08217510245004</v>
      </c>
      <c r="H679" s="114">
        <f t="shared" ref="H679:H682" si="554">IF(E679&lt;$L$2,$L$2-E679,0)</f>
        <v>0</v>
      </c>
      <c r="I679" s="61">
        <f t="shared" ref="I679:I682" si="555">(E679*98.25%)*$I$10</f>
        <v>245.17853880640055</v>
      </c>
      <c r="J679" s="60">
        <f t="shared" si="549"/>
        <v>13.324920587304378</v>
      </c>
      <c r="K679" s="62" t="s">
        <v>61</v>
      </c>
      <c r="L679" s="63">
        <f t="shared" ref="L679:L682" si="556">E679-G679+H679-I679-J679</f>
        <v>2152.8663934538454</v>
      </c>
      <c r="M679" s="51"/>
      <c r="N679" s="150">
        <v>2030.7325015750498</v>
      </c>
      <c r="O679" s="147"/>
      <c r="P679" s="128">
        <f t="shared" si="551"/>
        <v>122.13389187879557</v>
      </c>
    </row>
    <row r="680" spans="1:16" s="14" customFormat="1" ht="12.5" x14ac:dyDescent="0.25">
      <c r="A680" s="120">
        <v>12</v>
      </c>
      <c r="B680" s="119" t="s">
        <v>34</v>
      </c>
      <c r="C680" s="113"/>
      <c r="D680" s="195">
        <v>577</v>
      </c>
      <c r="E680" s="59">
        <f t="shared" si="552"/>
        <v>2840.4443196500001</v>
      </c>
      <c r="F680" s="59"/>
      <c r="G680" s="61">
        <f t="shared" si="553"/>
        <v>315.28931948115002</v>
      </c>
      <c r="H680" s="114">
        <f t="shared" si="554"/>
        <v>0</v>
      </c>
      <c r="I680" s="61">
        <f t="shared" si="555"/>
        <v>256.74776205316351</v>
      </c>
      <c r="J680" s="60">
        <f t="shared" si="549"/>
        <v>13.953682720280627</v>
      </c>
      <c r="K680" s="62" t="s">
        <v>61</v>
      </c>
      <c r="L680" s="63">
        <f t="shared" si="556"/>
        <v>2254.4535553954061</v>
      </c>
      <c r="M680" s="51"/>
      <c r="N680" s="150">
        <v>2127.4340492690994</v>
      </c>
      <c r="O680" s="147"/>
      <c r="P680" s="128">
        <f t="shared" si="551"/>
        <v>127.01950612630662</v>
      </c>
    </row>
    <row r="681" spans="1:16" s="14" customFormat="1" ht="12.5" x14ac:dyDescent="0.25">
      <c r="A681" s="120"/>
      <c r="B681" s="119" t="s">
        <v>34</v>
      </c>
      <c r="C681" s="113"/>
      <c r="D681" s="195">
        <v>581</v>
      </c>
      <c r="E681" s="59">
        <f t="shared" si="552"/>
        <v>2860.1354414500001</v>
      </c>
      <c r="F681" s="59"/>
      <c r="G681" s="61">
        <f t="shared" si="553"/>
        <v>317.47503400095002</v>
      </c>
      <c r="H681" s="114">
        <f t="shared" si="554"/>
        <v>0</v>
      </c>
      <c r="I681" s="61">
        <f t="shared" si="555"/>
        <v>258.5276425526655</v>
      </c>
      <c r="J681" s="60">
        <f t="shared" si="549"/>
        <v>14.050415356123127</v>
      </c>
      <c r="K681" s="62" t="s">
        <v>61</v>
      </c>
      <c r="L681" s="63">
        <f t="shared" si="556"/>
        <v>2270.0823495402615</v>
      </c>
      <c r="M681" s="51"/>
      <c r="N681" s="150">
        <v>2142.3112104528</v>
      </c>
      <c r="O681" s="147"/>
      <c r="P681" s="128">
        <f t="shared" si="551"/>
        <v>127.77113908746151</v>
      </c>
    </row>
    <row r="682" spans="1:16" s="14" customFormat="1" ht="12.5" x14ac:dyDescent="0.25">
      <c r="A682" s="120"/>
      <c r="B682" s="158"/>
      <c r="C682" s="113"/>
      <c r="D682" s="195">
        <v>597</v>
      </c>
      <c r="E682" s="59">
        <f t="shared" si="552"/>
        <v>2938.8999286500002</v>
      </c>
      <c r="F682" s="59"/>
      <c r="G682" s="61">
        <f t="shared" si="553"/>
        <v>326.21789208015002</v>
      </c>
      <c r="H682" s="114">
        <f t="shared" si="554"/>
        <v>0</v>
      </c>
      <c r="I682" s="61">
        <f t="shared" si="555"/>
        <v>265.64716455067355</v>
      </c>
      <c r="J682" s="60">
        <f t="shared" si="549"/>
        <v>14.437345899493128</v>
      </c>
      <c r="K682" s="62" t="s">
        <v>61</v>
      </c>
      <c r="L682" s="63">
        <f t="shared" si="556"/>
        <v>2332.5975261196836</v>
      </c>
      <c r="M682" s="51"/>
      <c r="N682" s="173">
        <v>2201.8198551875994</v>
      </c>
      <c r="O682" s="147"/>
      <c r="P682" s="170">
        <f t="shared" si="551"/>
        <v>130.77767093208422</v>
      </c>
    </row>
    <row r="683" spans="1:16" s="14" customFormat="1" ht="12.5" x14ac:dyDescent="0.25">
      <c r="A683" s="326" t="s">
        <v>140</v>
      </c>
      <c r="B683" s="326"/>
      <c r="C683" s="326"/>
      <c r="D683" s="326"/>
      <c r="E683" s="326"/>
      <c r="F683" s="326"/>
      <c r="G683" s="326"/>
      <c r="H683" s="326"/>
      <c r="I683" s="326"/>
      <c r="J683" s="326"/>
      <c r="K683" s="326"/>
      <c r="L683" s="326"/>
      <c r="M683" s="189"/>
      <c r="N683" s="123"/>
      <c r="O683" s="123"/>
      <c r="P683" s="172" t="s">
        <v>43</v>
      </c>
    </row>
    <row r="684" spans="1:16" s="14" customFormat="1" ht="12.5" x14ac:dyDescent="0.25">
      <c r="A684" s="277" t="s">
        <v>26</v>
      </c>
      <c r="B684" s="53" t="s">
        <v>44</v>
      </c>
      <c r="C684" s="120" t="s">
        <v>32</v>
      </c>
      <c r="D684" s="120" t="s">
        <v>1</v>
      </c>
      <c r="E684" s="120" t="s">
        <v>3</v>
      </c>
      <c r="F684" s="120"/>
      <c r="G684" s="143" t="s">
        <v>5</v>
      </c>
      <c r="H684" s="120" t="s">
        <v>7</v>
      </c>
      <c r="I684" s="143" t="s">
        <v>6</v>
      </c>
      <c r="J684" s="120" t="s">
        <v>13</v>
      </c>
      <c r="K684" s="64" t="s">
        <v>14</v>
      </c>
      <c r="L684" s="120" t="s">
        <v>8</v>
      </c>
      <c r="M684" s="43"/>
      <c r="N684" s="123" t="s">
        <v>43</v>
      </c>
      <c r="O684" s="123"/>
      <c r="P684" s="172" t="s">
        <v>43</v>
      </c>
    </row>
    <row r="685" spans="1:16" ht="13.5" customHeight="1" x14ac:dyDescent="0.25">
      <c r="A685" s="277"/>
      <c r="B685" s="53" t="s">
        <v>45</v>
      </c>
      <c r="C685" s="120"/>
      <c r="D685" s="120" t="s">
        <v>2</v>
      </c>
      <c r="E685" s="120" t="s">
        <v>4</v>
      </c>
      <c r="F685" s="120"/>
      <c r="G685" s="70">
        <f>'Cat C '!$F$6</f>
        <v>0.111</v>
      </c>
      <c r="H685" s="120" t="s">
        <v>11</v>
      </c>
      <c r="I685" s="55">
        <f>'Cat C '!$H$6</f>
        <v>9.1999999999999998E-2</v>
      </c>
      <c r="J685" s="56">
        <f>'Cat C '!$I$6</f>
        <v>5.0000000000000001E-3</v>
      </c>
      <c r="K685" s="64" t="s">
        <v>12</v>
      </c>
      <c r="L685" s="120" t="s">
        <v>9</v>
      </c>
      <c r="M685" s="43"/>
      <c r="N685" s="174" t="s">
        <v>158</v>
      </c>
      <c r="P685" s="171" t="s">
        <v>157</v>
      </c>
    </row>
    <row r="686" spans="1:16" ht="12.5" x14ac:dyDescent="0.25">
      <c r="A686" s="120">
        <v>1</v>
      </c>
      <c r="B686" s="119" t="s">
        <v>63</v>
      </c>
      <c r="C686" s="120"/>
      <c r="D686" s="198">
        <v>438</v>
      </c>
      <c r="E686" s="63">
        <f t="shared" ref="E686:E696" si="557">D686*$E$2</f>
        <v>2156.1778371</v>
      </c>
      <c r="F686" s="63"/>
      <c r="G686" s="61">
        <f t="shared" ref="G686:G696" si="558">E686*$G$10</f>
        <v>239.33573991810002</v>
      </c>
      <c r="H686" s="60">
        <f t="shared" ref="H686:H696" si="559">IF(E686&lt;$L$2,$L$2-E686,0)</f>
        <v>0</v>
      </c>
      <c r="I686" s="61">
        <f t="shared" ref="I686:I696" si="560">(E686*98.25%)*$I$10</f>
        <v>194.89691469546901</v>
      </c>
      <c r="J686" s="60">
        <f t="shared" ref="J686:J696" si="561">(E686*98.25%)*$J$10</f>
        <v>10.592223624753752</v>
      </c>
      <c r="K686" s="62" t="s">
        <v>61</v>
      </c>
      <c r="L686" s="63">
        <f t="shared" ref="L686:L696" si="562">E686-G686+H686-I686-J686</f>
        <v>1711.3529588616773</v>
      </c>
      <c r="M686" s="51"/>
      <c r="N686" s="150">
        <v>1610.452698135525</v>
      </c>
      <c r="O686" s="147"/>
      <c r="P686" s="128">
        <f t="shared" ref="P686:P696" si="563">L686-N686</f>
        <v>100.90026072615228</v>
      </c>
    </row>
    <row r="687" spans="1:16" s="14" customFormat="1" ht="12.5" x14ac:dyDescent="0.25">
      <c r="A687" s="120">
        <v>2</v>
      </c>
      <c r="B687" s="119" t="s">
        <v>30</v>
      </c>
      <c r="C687" s="120"/>
      <c r="D687" s="198">
        <v>453</v>
      </c>
      <c r="E687" s="63">
        <f t="shared" si="557"/>
        <v>2230.01954385</v>
      </c>
      <c r="F687" s="63"/>
      <c r="G687" s="61">
        <f t="shared" si="558"/>
        <v>247.53216936735001</v>
      </c>
      <c r="H687" s="60">
        <f t="shared" si="559"/>
        <v>0</v>
      </c>
      <c r="I687" s="61">
        <f t="shared" si="560"/>
        <v>201.57146656860149</v>
      </c>
      <c r="J687" s="60">
        <f t="shared" si="561"/>
        <v>10.954971009163126</v>
      </c>
      <c r="K687" s="62" t="s">
        <v>61</v>
      </c>
      <c r="L687" s="63">
        <f t="shared" si="562"/>
        <v>1769.9609369048856</v>
      </c>
      <c r="M687" s="51"/>
      <c r="N687" s="150">
        <v>1666.2420525743998</v>
      </c>
      <c r="O687" s="147"/>
      <c r="P687" s="128">
        <f t="shared" si="563"/>
        <v>103.71888433048571</v>
      </c>
    </row>
    <row r="688" spans="1:16" s="14" customFormat="1" ht="12.5" x14ac:dyDescent="0.25">
      <c r="A688" s="120">
        <v>3</v>
      </c>
      <c r="B688" s="119" t="s">
        <v>30</v>
      </c>
      <c r="C688" s="120"/>
      <c r="D688" s="198">
        <v>467</v>
      </c>
      <c r="E688" s="63">
        <f t="shared" si="557"/>
        <v>2298.9384701500003</v>
      </c>
      <c r="F688" s="63"/>
      <c r="G688" s="61">
        <f t="shared" si="558"/>
        <v>255.18217018665004</v>
      </c>
      <c r="H688" s="60">
        <f t="shared" si="559"/>
        <v>0</v>
      </c>
      <c r="I688" s="61">
        <f t="shared" si="560"/>
        <v>207.80104831685853</v>
      </c>
      <c r="J688" s="60">
        <f t="shared" si="561"/>
        <v>11.293535234611877</v>
      </c>
      <c r="K688" s="62" t="s">
        <v>61</v>
      </c>
      <c r="L688" s="63">
        <f t="shared" si="562"/>
        <v>1824.66171641188</v>
      </c>
      <c r="M688" s="51"/>
      <c r="N688" s="150">
        <v>1718.3121167173499</v>
      </c>
      <c r="O688" s="147"/>
      <c r="P688" s="128">
        <f t="shared" si="563"/>
        <v>106.34959969453007</v>
      </c>
    </row>
    <row r="689" spans="1:16" s="14" customFormat="1" ht="12.5" x14ac:dyDescent="0.25">
      <c r="A689" s="120">
        <v>4</v>
      </c>
      <c r="B689" s="119" t="s">
        <v>30</v>
      </c>
      <c r="C689" s="120"/>
      <c r="D689" s="198">
        <v>483</v>
      </c>
      <c r="E689" s="63">
        <f t="shared" si="557"/>
        <v>2377.7029573500004</v>
      </c>
      <c r="F689" s="63"/>
      <c r="G689" s="61">
        <f t="shared" si="558"/>
        <v>263.92502826585002</v>
      </c>
      <c r="H689" s="60">
        <f t="shared" si="559"/>
        <v>0</v>
      </c>
      <c r="I689" s="61">
        <f t="shared" si="560"/>
        <v>214.92057031486652</v>
      </c>
      <c r="J689" s="60">
        <f t="shared" si="561"/>
        <v>11.680465777981876</v>
      </c>
      <c r="K689" s="62" t="s">
        <v>61</v>
      </c>
      <c r="L689" s="63">
        <f t="shared" si="562"/>
        <v>1887.1768929913019</v>
      </c>
      <c r="M689" s="51"/>
      <c r="N689" s="150">
        <v>1777.82076145215</v>
      </c>
      <c r="O689" s="147"/>
      <c r="P689" s="128">
        <f t="shared" si="563"/>
        <v>109.35613153915187</v>
      </c>
    </row>
    <row r="690" spans="1:16" s="14" customFormat="1" ht="12.5" x14ac:dyDescent="0.25">
      <c r="A690" s="120">
        <v>5</v>
      </c>
      <c r="B690" s="119" t="s">
        <v>30</v>
      </c>
      <c r="C690" s="120"/>
      <c r="D690" s="198">
        <v>502</v>
      </c>
      <c r="E690" s="63">
        <f t="shared" si="557"/>
        <v>2471.2357859000003</v>
      </c>
      <c r="F690" s="63"/>
      <c r="G690" s="61">
        <f t="shared" si="558"/>
        <v>274.30717223490007</v>
      </c>
      <c r="H690" s="60">
        <f t="shared" si="559"/>
        <v>0</v>
      </c>
      <c r="I690" s="61">
        <f t="shared" si="560"/>
        <v>223.37500268750105</v>
      </c>
      <c r="J690" s="60">
        <f t="shared" si="561"/>
        <v>12.139945798233754</v>
      </c>
      <c r="K690" s="62" t="s">
        <v>61</v>
      </c>
      <c r="L690" s="63">
        <f t="shared" si="562"/>
        <v>1961.4136651793654</v>
      </c>
      <c r="M690" s="51"/>
      <c r="N690" s="150">
        <v>1848.4872770747252</v>
      </c>
      <c r="O690" s="147"/>
      <c r="P690" s="128">
        <f t="shared" si="563"/>
        <v>112.92638810464018</v>
      </c>
    </row>
    <row r="691" spans="1:16" s="14" customFormat="1" ht="12.5" x14ac:dyDescent="0.25">
      <c r="A691" s="120">
        <v>6</v>
      </c>
      <c r="B691" s="119" t="s">
        <v>30</v>
      </c>
      <c r="C691" s="120"/>
      <c r="D691" s="198">
        <v>527</v>
      </c>
      <c r="E691" s="63">
        <f t="shared" si="557"/>
        <v>2594.3052971500001</v>
      </c>
      <c r="F691" s="63"/>
      <c r="G691" s="61">
        <f t="shared" si="558"/>
        <v>287.96788798365003</v>
      </c>
      <c r="H691" s="60">
        <f t="shared" si="559"/>
        <v>0</v>
      </c>
      <c r="I691" s="61">
        <f t="shared" si="560"/>
        <v>234.49925580938853</v>
      </c>
      <c r="J691" s="60">
        <f t="shared" si="561"/>
        <v>12.744524772249378</v>
      </c>
      <c r="K691" s="62" t="s">
        <v>61</v>
      </c>
      <c r="L691" s="63">
        <f t="shared" si="562"/>
        <v>2059.093628584712</v>
      </c>
      <c r="M691" s="51"/>
      <c r="N691" s="150">
        <v>1941.4695344728498</v>
      </c>
      <c r="O691" s="147"/>
      <c r="P691" s="128">
        <f t="shared" si="563"/>
        <v>117.62409411186218</v>
      </c>
    </row>
    <row r="692" spans="1:16" s="14" customFormat="1" ht="12.5" x14ac:dyDescent="0.25">
      <c r="A692" s="120">
        <v>7</v>
      </c>
      <c r="B692" s="119" t="s">
        <v>74</v>
      </c>
      <c r="C692" s="120"/>
      <c r="D692" s="198">
        <v>550</v>
      </c>
      <c r="E692" s="63">
        <f t="shared" si="557"/>
        <v>2707.5292475000001</v>
      </c>
      <c r="F692" s="63"/>
      <c r="G692" s="61">
        <f t="shared" si="558"/>
        <v>300.53574647250002</v>
      </c>
      <c r="H692" s="60">
        <f t="shared" si="559"/>
        <v>0</v>
      </c>
      <c r="I692" s="61">
        <f t="shared" si="560"/>
        <v>244.73356868152501</v>
      </c>
      <c r="J692" s="60">
        <f t="shared" si="561"/>
        <v>13.300737428343751</v>
      </c>
      <c r="K692" s="62" t="s">
        <v>61</v>
      </c>
      <c r="L692" s="63">
        <f t="shared" si="562"/>
        <v>2148.9591949176315</v>
      </c>
      <c r="M692" s="51"/>
      <c r="N692" s="150">
        <v>2027.013211279125</v>
      </c>
      <c r="O692" s="147"/>
      <c r="P692" s="128">
        <f t="shared" si="563"/>
        <v>121.9459836385065</v>
      </c>
    </row>
    <row r="693" spans="1:16" s="14" customFormat="1" ht="12.5" x14ac:dyDescent="0.25">
      <c r="A693" s="120">
        <v>8</v>
      </c>
      <c r="B693" s="119" t="s">
        <v>34</v>
      </c>
      <c r="C693" s="113"/>
      <c r="D693" s="198">
        <v>571</v>
      </c>
      <c r="E693" s="59">
        <f t="shared" si="557"/>
        <v>2810.9076369500003</v>
      </c>
      <c r="F693" s="59"/>
      <c r="G693" s="61">
        <f t="shared" si="558"/>
        <v>312.01074770145004</v>
      </c>
      <c r="H693" s="114">
        <f t="shared" si="559"/>
        <v>0</v>
      </c>
      <c r="I693" s="61">
        <f t="shared" si="560"/>
        <v>254.07794130391053</v>
      </c>
      <c r="J693" s="60">
        <f t="shared" si="561"/>
        <v>13.808583766516877</v>
      </c>
      <c r="K693" s="62" t="s">
        <v>61</v>
      </c>
      <c r="L693" s="63">
        <f t="shared" si="562"/>
        <v>2231.0103641781234</v>
      </c>
      <c r="M693" s="51"/>
      <c r="N693" s="150">
        <v>2105.1183074935498</v>
      </c>
      <c r="O693" s="147"/>
      <c r="P693" s="128">
        <f t="shared" si="563"/>
        <v>125.89205668457362</v>
      </c>
    </row>
    <row r="694" spans="1:16" s="14" customFormat="1" ht="12.5" x14ac:dyDescent="0.25">
      <c r="A694" s="120">
        <v>9</v>
      </c>
      <c r="B694" s="119" t="s">
        <v>34</v>
      </c>
      <c r="C694" s="113"/>
      <c r="D694" s="198">
        <v>590</v>
      </c>
      <c r="E694" s="59">
        <f t="shared" si="557"/>
        <v>2904.4404655000003</v>
      </c>
      <c r="F694" s="59"/>
      <c r="G694" s="61">
        <f t="shared" si="558"/>
        <v>322.39289167050003</v>
      </c>
      <c r="H694" s="114">
        <f t="shared" si="559"/>
        <v>0</v>
      </c>
      <c r="I694" s="61">
        <f t="shared" si="560"/>
        <v>262.53237367654503</v>
      </c>
      <c r="J694" s="60">
        <f t="shared" si="561"/>
        <v>14.268063786768753</v>
      </c>
      <c r="K694" s="62" t="s">
        <v>61</v>
      </c>
      <c r="L694" s="63">
        <f t="shared" si="562"/>
        <v>2305.2471363661866</v>
      </c>
      <c r="M694" s="51"/>
      <c r="N694" s="150">
        <v>2175.7848231161247</v>
      </c>
      <c r="O694" s="147"/>
      <c r="P694" s="128">
        <f t="shared" si="563"/>
        <v>129.46231325006192</v>
      </c>
    </row>
    <row r="695" spans="1:16" s="14" customFormat="1" ht="12.5" x14ac:dyDescent="0.25">
      <c r="A695" s="120">
        <v>10</v>
      </c>
      <c r="B695" s="119" t="s">
        <v>34</v>
      </c>
      <c r="C695" s="113"/>
      <c r="D695" s="198">
        <v>610</v>
      </c>
      <c r="E695" s="59">
        <f t="shared" si="557"/>
        <v>3002.8960745000004</v>
      </c>
      <c r="F695" s="59"/>
      <c r="G695" s="61">
        <f t="shared" si="558"/>
        <v>333.32146426950004</v>
      </c>
      <c r="H695" s="114">
        <f t="shared" si="559"/>
        <v>0</v>
      </c>
      <c r="I695" s="61">
        <f t="shared" si="560"/>
        <v>271.43177617405502</v>
      </c>
      <c r="J695" s="60">
        <f t="shared" si="561"/>
        <v>14.751726965981252</v>
      </c>
      <c r="K695" s="62" t="s">
        <v>61</v>
      </c>
      <c r="L695" s="63">
        <f t="shared" si="562"/>
        <v>2383.3911070904642</v>
      </c>
      <c r="M695" s="51"/>
      <c r="N695" s="150">
        <v>2250.1706290346247</v>
      </c>
      <c r="O695" s="147"/>
      <c r="P695" s="128">
        <f t="shared" si="563"/>
        <v>133.22047805583952</v>
      </c>
    </row>
    <row r="696" spans="1:16" s="14" customFormat="1" ht="12.5" x14ac:dyDescent="0.25">
      <c r="A696" s="120">
        <v>11</v>
      </c>
      <c r="B696" s="159" t="s">
        <v>43</v>
      </c>
      <c r="C696" s="113"/>
      <c r="D696" s="198">
        <v>632</v>
      </c>
      <c r="E696" s="59">
        <f t="shared" si="557"/>
        <v>3111.1972444000003</v>
      </c>
      <c r="F696" s="59"/>
      <c r="G696" s="61">
        <f t="shared" si="558"/>
        <v>345.34289412840002</v>
      </c>
      <c r="H696" s="114">
        <f t="shared" si="559"/>
        <v>0</v>
      </c>
      <c r="I696" s="61">
        <f t="shared" si="560"/>
        <v>281.22111892131608</v>
      </c>
      <c r="J696" s="60">
        <f t="shared" si="561"/>
        <v>15.283756463115003</v>
      </c>
      <c r="K696" s="62" t="s">
        <v>61</v>
      </c>
      <c r="L696" s="63">
        <f t="shared" si="562"/>
        <v>2469.349474887169</v>
      </c>
      <c r="M696" s="51"/>
      <c r="N696" s="173">
        <v>2331.9950155449751</v>
      </c>
      <c r="O696" s="147"/>
      <c r="P696" s="170">
        <f t="shared" si="563"/>
        <v>137.35445934219388</v>
      </c>
    </row>
    <row r="697" spans="1:16" s="14" customFormat="1" ht="12.5" x14ac:dyDescent="0.25">
      <c r="A697" s="326" t="s">
        <v>83</v>
      </c>
      <c r="B697" s="326"/>
      <c r="C697" s="326"/>
      <c r="D697" s="326"/>
      <c r="E697" s="326"/>
      <c r="F697" s="326"/>
      <c r="G697" s="326"/>
      <c r="H697" s="326"/>
      <c r="I697" s="326"/>
      <c r="J697" s="326"/>
      <c r="K697" s="326"/>
      <c r="L697" s="326"/>
      <c r="M697" s="189"/>
      <c r="N697" s="123"/>
      <c r="O697" s="123"/>
      <c r="P697" s="172" t="s">
        <v>43</v>
      </c>
    </row>
    <row r="698" spans="1:16" s="14" customFormat="1" ht="12.5" x14ac:dyDescent="0.25">
      <c r="A698" s="277" t="s">
        <v>26</v>
      </c>
      <c r="B698" s="53" t="s">
        <v>44</v>
      </c>
      <c r="C698" s="120" t="s">
        <v>32</v>
      </c>
      <c r="D698" s="120" t="s">
        <v>1</v>
      </c>
      <c r="E698" s="120" t="s">
        <v>3</v>
      </c>
      <c r="F698" s="120"/>
      <c r="G698" s="143" t="s">
        <v>5</v>
      </c>
      <c r="H698" s="120" t="s">
        <v>7</v>
      </c>
      <c r="I698" s="143" t="s">
        <v>6</v>
      </c>
      <c r="J698" s="120" t="s">
        <v>13</v>
      </c>
      <c r="K698" s="64" t="s">
        <v>14</v>
      </c>
      <c r="L698" s="120" t="s">
        <v>8</v>
      </c>
      <c r="M698" s="43"/>
      <c r="N698" s="123" t="s">
        <v>43</v>
      </c>
      <c r="O698" s="123"/>
      <c r="P698" s="172" t="s">
        <v>43</v>
      </c>
    </row>
    <row r="699" spans="1:16" ht="13.5" customHeight="1" x14ac:dyDescent="0.25">
      <c r="A699" s="277"/>
      <c r="B699" s="53" t="s">
        <v>45</v>
      </c>
      <c r="C699" s="120"/>
      <c r="D699" s="120" t="s">
        <v>2</v>
      </c>
      <c r="E699" s="120" t="s">
        <v>4</v>
      </c>
      <c r="F699" s="120"/>
      <c r="G699" s="70">
        <f>'Cat C '!$F$6</f>
        <v>0.111</v>
      </c>
      <c r="H699" s="120" t="s">
        <v>11</v>
      </c>
      <c r="I699" s="55">
        <f>'Cat C '!$H$6</f>
        <v>9.1999999999999998E-2</v>
      </c>
      <c r="J699" s="56">
        <f>'Cat C '!$I$6</f>
        <v>5.0000000000000001E-3</v>
      </c>
      <c r="K699" s="64" t="s">
        <v>12</v>
      </c>
      <c r="L699" s="120" t="s">
        <v>9</v>
      </c>
      <c r="M699" s="43"/>
      <c r="N699" s="174" t="s">
        <v>158</v>
      </c>
      <c r="P699" s="171" t="s">
        <v>157</v>
      </c>
    </row>
    <row r="700" spans="1:16" ht="12.5" x14ac:dyDescent="0.25">
      <c r="A700" s="120">
        <v>1</v>
      </c>
      <c r="B700" s="119" t="s">
        <v>63</v>
      </c>
      <c r="C700" s="120"/>
      <c r="D700" s="198">
        <v>437</v>
      </c>
      <c r="E700" s="63">
        <f t="shared" ref="E700:E710" si="564">D700*$E$2</f>
        <v>2151.2550566499999</v>
      </c>
      <c r="F700" s="63"/>
      <c r="G700" s="61">
        <f t="shared" ref="G700:G710" si="565">E700*$G$10</f>
        <v>238.78931128815</v>
      </c>
      <c r="H700" s="60">
        <f t="shared" ref="H700:H710" si="566">IF(E700&lt;$L$2,$L$2-E700,0)</f>
        <v>0</v>
      </c>
      <c r="I700" s="61">
        <f t="shared" ref="I700:I710" si="567">(E700*98.25%)*$I$10</f>
        <v>194.45194457059347</v>
      </c>
      <c r="J700" s="60">
        <f t="shared" ref="J700:J710" si="568">(E700*98.25%)*$J$10</f>
        <v>10.568040465793125</v>
      </c>
      <c r="K700" s="62" t="s">
        <v>61</v>
      </c>
      <c r="L700" s="63">
        <f t="shared" ref="L700:L710" si="569">E700-G700+H700-I700-J700</f>
        <v>1707.4457603254634</v>
      </c>
      <c r="M700" s="51"/>
      <c r="N700" s="150">
        <v>1610.452698135525</v>
      </c>
      <c r="O700" s="147"/>
      <c r="P700" s="128">
        <f t="shared" ref="P700:P710" si="570">L700-N700</f>
        <v>96.993062189938428</v>
      </c>
    </row>
    <row r="701" spans="1:16" s="14" customFormat="1" ht="12.5" x14ac:dyDescent="0.25">
      <c r="A701" s="120">
        <v>2</v>
      </c>
      <c r="B701" s="119" t="s">
        <v>30</v>
      </c>
      <c r="C701" s="120"/>
      <c r="D701" s="198">
        <v>453</v>
      </c>
      <c r="E701" s="63">
        <f t="shared" si="564"/>
        <v>2230.01954385</v>
      </c>
      <c r="F701" s="63"/>
      <c r="G701" s="61">
        <f t="shared" si="565"/>
        <v>247.53216936735001</v>
      </c>
      <c r="H701" s="60">
        <f t="shared" si="566"/>
        <v>0</v>
      </c>
      <c r="I701" s="61">
        <f t="shared" si="567"/>
        <v>201.57146656860149</v>
      </c>
      <c r="J701" s="60">
        <f t="shared" si="568"/>
        <v>10.954971009163126</v>
      </c>
      <c r="K701" s="62" t="s">
        <v>61</v>
      </c>
      <c r="L701" s="63">
        <f t="shared" si="569"/>
        <v>1769.9609369048856</v>
      </c>
      <c r="M701" s="51"/>
      <c r="N701" s="150">
        <v>1666.2420525743998</v>
      </c>
      <c r="O701" s="147"/>
      <c r="P701" s="128">
        <f t="shared" si="570"/>
        <v>103.71888433048571</v>
      </c>
    </row>
    <row r="702" spans="1:16" s="14" customFormat="1" ht="12.5" x14ac:dyDescent="0.25">
      <c r="A702" s="120">
        <v>3</v>
      </c>
      <c r="B702" s="119" t="s">
        <v>30</v>
      </c>
      <c r="C702" s="120"/>
      <c r="D702" s="198">
        <v>467</v>
      </c>
      <c r="E702" s="63">
        <f t="shared" si="564"/>
        <v>2298.9384701500003</v>
      </c>
      <c r="F702" s="63"/>
      <c r="G702" s="61">
        <f t="shared" si="565"/>
        <v>255.18217018665004</v>
      </c>
      <c r="H702" s="60">
        <f t="shared" si="566"/>
        <v>0</v>
      </c>
      <c r="I702" s="61">
        <f t="shared" si="567"/>
        <v>207.80104831685853</v>
      </c>
      <c r="J702" s="60">
        <f t="shared" si="568"/>
        <v>11.293535234611877</v>
      </c>
      <c r="K702" s="62" t="s">
        <v>61</v>
      </c>
      <c r="L702" s="63">
        <f t="shared" si="569"/>
        <v>1824.66171641188</v>
      </c>
      <c r="M702" s="51"/>
      <c r="N702" s="150">
        <v>1718.3121167173499</v>
      </c>
      <c r="O702" s="147"/>
      <c r="P702" s="128">
        <f t="shared" si="570"/>
        <v>106.34959969453007</v>
      </c>
    </row>
    <row r="703" spans="1:16" s="14" customFormat="1" ht="12.5" x14ac:dyDescent="0.25">
      <c r="A703" s="120">
        <v>4</v>
      </c>
      <c r="B703" s="119" t="s">
        <v>30</v>
      </c>
      <c r="C703" s="120"/>
      <c r="D703" s="198">
        <v>483</v>
      </c>
      <c r="E703" s="63">
        <f t="shared" si="564"/>
        <v>2377.7029573500004</v>
      </c>
      <c r="F703" s="63"/>
      <c r="G703" s="61">
        <f t="shared" si="565"/>
        <v>263.92502826585002</v>
      </c>
      <c r="H703" s="60">
        <f t="shared" si="566"/>
        <v>0</v>
      </c>
      <c r="I703" s="61">
        <f t="shared" si="567"/>
        <v>214.92057031486652</v>
      </c>
      <c r="J703" s="60">
        <f t="shared" si="568"/>
        <v>11.680465777981876</v>
      </c>
      <c r="K703" s="62" t="s">
        <v>61</v>
      </c>
      <c r="L703" s="63">
        <f t="shared" si="569"/>
        <v>1887.1768929913019</v>
      </c>
      <c r="M703" s="51"/>
      <c r="N703" s="150">
        <v>1777.82076145215</v>
      </c>
      <c r="O703" s="147"/>
      <c r="P703" s="128">
        <f t="shared" si="570"/>
        <v>109.35613153915187</v>
      </c>
    </row>
    <row r="704" spans="1:16" s="14" customFormat="1" ht="12.5" x14ac:dyDescent="0.25">
      <c r="A704" s="120">
        <v>5</v>
      </c>
      <c r="B704" s="119" t="s">
        <v>30</v>
      </c>
      <c r="C704" s="120"/>
      <c r="D704" s="198">
        <v>502</v>
      </c>
      <c r="E704" s="63">
        <f t="shared" si="564"/>
        <v>2471.2357859000003</v>
      </c>
      <c r="F704" s="63"/>
      <c r="G704" s="61">
        <f t="shared" si="565"/>
        <v>274.30717223490007</v>
      </c>
      <c r="H704" s="60">
        <f t="shared" si="566"/>
        <v>0</v>
      </c>
      <c r="I704" s="61">
        <f t="shared" si="567"/>
        <v>223.37500268750105</v>
      </c>
      <c r="J704" s="60">
        <f t="shared" si="568"/>
        <v>12.139945798233754</v>
      </c>
      <c r="K704" s="62" t="s">
        <v>61</v>
      </c>
      <c r="L704" s="63">
        <f t="shared" si="569"/>
        <v>1961.4136651793654</v>
      </c>
      <c r="M704" s="51"/>
      <c r="N704" s="150">
        <v>1848.4872770747252</v>
      </c>
      <c r="O704" s="147"/>
      <c r="P704" s="128">
        <f t="shared" si="570"/>
        <v>112.92638810464018</v>
      </c>
    </row>
    <row r="705" spans="1:26" s="14" customFormat="1" ht="12.5" x14ac:dyDescent="0.25">
      <c r="A705" s="120">
        <v>6</v>
      </c>
      <c r="B705" s="119" t="s">
        <v>30</v>
      </c>
      <c r="C705" s="120"/>
      <c r="D705" s="198">
        <v>527</v>
      </c>
      <c r="E705" s="63">
        <f t="shared" si="564"/>
        <v>2594.3052971500001</v>
      </c>
      <c r="F705" s="63"/>
      <c r="G705" s="61">
        <f t="shared" si="565"/>
        <v>287.96788798365003</v>
      </c>
      <c r="H705" s="60">
        <f t="shared" si="566"/>
        <v>0</v>
      </c>
      <c r="I705" s="61">
        <f t="shared" si="567"/>
        <v>234.49925580938853</v>
      </c>
      <c r="J705" s="60">
        <f t="shared" si="568"/>
        <v>12.744524772249378</v>
      </c>
      <c r="K705" s="62" t="s">
        <v>61</v>
      </c>
      <c r="L705" s="63">
        <f t="shared" si="569"/>
        <v>2059.093628584712</v>
      </c>
      <c r="M705" s="51"/>
      <c r="N705" s="150">
        <v>1941.4695344728498</v>
      </c>
      <c r="O705" s="147"/>
      <c r="P705" s="128">
        <f t="shared" si="570"/>
        <v>117.62409411186218</v>
      </c>
    </row>
    <row r="706" spans="1:26" s="14" customFormat="1" ht="12.5" x14ac:dyDescent="0.25">
      <c r="A706" s="120">
        <v>7</v>
      </c>
      <c r="B706" s="119" t="s">
        <v>74</v>
      </c>
      <c r="C706" s="120"/>
      <c r="D706" s="198">
        <v>560</v>
      </c>
      <c r="E706" s="63">
        <f t="shared" si="564"/>
        <v>2756.7570520000004</v>
      </c>
      <c r="F706" s="63"/>
      <c r="G706" s="61">
        <f t="shared" si="565"/>
        <v>306.00003277200005</v>
      </c>
      <c r="H706" s="60">
        <f t="shared" si="566"/>
        <v>0</v>
      </c>
      <c r="I706" s="61">
        <f t="shared" si="567"/>
        <v>249.18326993028003</v>
      </c>
      <c r="J706" s="60">
        <f t="shared" si="568"/>
        <v>13.542569017950003</v>
      </c>
      <c r="K706" s="62" t="s">
        <v>61</v>
      </c>
      <c r="L706" s="63">
        <f t="shared" si="569"/>
        <v>2188.0311802797705</v>
      </c>
      <c r="M706" s="51"/>
      <c r="N706" s="150">
        <v>2027.013211279125</v>
      </c>
      <c r="O706" s="147"/>
      <c r="P706" s="128">
        <f t="shared" si="570"/>
        <v>161.01796900064551</v>
      </c>
    </row>
    <row r="707" spans="1:26" s="14" customFormat="1" ht="12.5" x14ac:dyDescent="0.25">
      <c r="A707" s="120">
        <v>8</v>
      </c>
      <c r="B707" s="119" t="s">
        <v>34</v>
      </c>
      <c r="C707" s="113"/>
      <c r="D707" s="198">
        <v>571</v>
      </c>
      <c r="E707" s="59">
        <f t="shared" si="564"/>
        <v>2810.9076369500003</v>
      </c>
      <c r="F707" s="59"/>
      <c r="G707" s="61">
        <f t="shared" si="565"/>
        <v>312.01074770145004</v>
      </c>
      <c r="H707" s="114">
        <f t="shared" si="566"/>
        <v>0</v>
      </c>
      <c r="I707" s="61">
        <f t="shared" si="567"/>
        <v>254.07794130391053</v>
      </c>
      <c r="J707" s="60">
        <f t="shared" si="568"/>
        <v>13.808583766516877</v>
      </c>
      <c r="K707" s="62" t="s">
        <v>61</v>
      </c>
      <c r="L707" s="63">
        <f t="shared" si="569"/>
        <v>2231.0103641781234</v>
      </c>
      <c r="M707" s="51"/>
      <c r="N707" s="150">
        <v>2105.1183074935498</v>
      </c>
      <c r="O707" s="147"/>
      <c r="P707" s="128">
        <f t="shared" si="570"/>
        <v>125.89205668457362</v>
      </c>
    </row>
    <row r="708" spans="1:26" s="14" customFormat="1" ht="12.5" x14ac:dyDescent="0.25">
      <c r="A708" s="120">
        <v>9</v>
      </c>
      <c r="B708" s="119" t="s">
        <v>34</v>
      </c>
      <c r="C708" s="113"/>
      <c r="D708" s="198">
        <v>590</v>
      </c>
      <c r="E708" s="59">
        <f t="shared" si="564"/>
        <v>2904.4404655000003</v>
      </c>
      <c r="F708" s="59"/>
      <c r="G708" s="61">
        <f t="shared" si="565"/>
        <v>322.39289167050003</v>
      </c>
      <c r="H708" s="114">
        <f t="shared" si="566"/>
        <v>0</v>
      </c>
      <c r="I708" s="61">
        <f t="shared" si="567"/>
        <v>262.53237367654503</v>
      </c>
      <c r="J708" s="60">
        <f t="shared" si="568"/>
        <v>14.268063786768753</v>
      </c>
      <c r="K708" s="62" t="s">
        <v>61</v>
      </c>
      <c r="L708" s="63">
        <f t="shared" si="569"/>
        <v>2305.2471363661866</v>
      </c>
      <c r="M708" s="51"/>
      <c r="N708" s="150">
        <v>2175.7848231161247</v>
      </c>
      <c r="O708" s="147"/>
      <c r="P708" s="128">
        <f t="shared" si="570"/>
        <v>129.46231325006192</v>
      </c>
    </row>
    <row r="709" spans="1:26" s="14" customFormat="1" ht="12.5" x14ac:dyDescent="0.25">
      <c r="A709" s="120">
        <v>10</v>
      </c>
      <c r="B709" s="119" t="s">
        <v>34</v>
      </c>
      <c r="C709" s="113"/>
      <c r="D709" s="198">
        <v>610</v>
      </c>
      <c r="E709" s="59">
        <f t="shared" si="564"/>
        <v>3002.8960745000004</v>
      </c>
      <c r="F709" s="59"/>
      <c r="G709" s="61">
        <f t="shared" si="565"/>
        <v>333.32146426950004</v>
      </c>
      <c r="H709" s="114">
        <f t="shared" si="566"/>
        <v>0</v>
      </c>
      <c r="I709" s="61">
        <f t="shared" si="567"/>
        <v>271.43177617405502</v>
      </c>
      <c r="J709" s="60">
        <f t="shared" si="568"/>
        <v>14.751726965981252</v>
      </c>
      <c r="K709" s="62" t="s">
        <v>61</v>
      </c>
      <c r="L709" s="63">
        <f t="shared" si="569"/>
        <v>2383.3911070904642</v>
      </c>
      <c r="M709" s="51"/>
      <c r="N709" s="150">
        <v>2250.1706290346247</v>
      </c>
      <c r="O709" s="147"/>
      <c r="P709" s="128">
        <f t="shared" si="570"/>
        <v>133.22047805583952</v>
      </c>
    </row>
    <row r="710" spans="1:26" s="14" customFormat="1" ht="12.5" x14ac:dyDescent="0.25">
      <c r="A710" s="120">
        <v>11</v>
      </c>
      <c r="B710" s="159" t="s">
        <v>43</v>
      </c>
      <c r="C710" s="113"/>
      <c r="D710" s="198">
        <v>632</v>
      </c>
      <c r="E710" s="59">
        <f t="shared" si="564"/>
        <v>3111.1972444000003</v>
      </c>
      <c r="F710" s="59"/>
      <c r="G710" s="61">
        <f t="shared" si="565"/>
        <v>345.34289412840002</v>
      </c>
      <c r="H710" s="114">
        <f t="shared" si="566"/>
        <v>0</v>
      </c>
      <c r="I710" s="61">
        <f t="shared" si="567"/>
        <v>281.22111892131608</v>
      </c>
      <c r="J710" s="60">
        <f t="shared" si="568"/>
        <v>15.283756463115003</v>
      </c>
      <c r="K710" s="62" t="s">
        <v>61</v>
      </c>
      <c r="L710" s="63">
        <f t="shared" si="569"/>
        <v>2469.349474887169</v>
      </c>
      <c r="M710" s="51"/>
      <c r="N710" s="173">
        <v>2331.9950155449751</v>
      </c>
      <c r="O710" s="147"/>
      <c r="P710" s="170">
        <f t="shared" si="570"/>
        <v>137.35445934219388</v>
      </c>
    </row>
    <row r="711" spans="1:26" s="14" customFormat="1" ht="12.5" x14ac:dyDescent="0.25">
      <c r="A711" s="326" t="s">
        <v>84</v>
      </c>
      <c r="B711" s="326"/>
      <c r="C711" s="326"/>
      <c r="D711" s="326"/>
      <c r="E711" s="326"/>
      <c r="F711" s="326"/>
      <c r="G711" s="326"/>
      <c r="H711" s="326"/>
      <c r="I711" s="326"/>
      <c r="J711" s="326"/>
      <c r="K711" s="326"/>
      <c r="L711" s="326"/>
      <c r="M711" s="189"/>
      <c r="N711" s="123"/>
      <c r="O711" s="123"/>
      <c r="P711" s="172" t="s">
        <v>43</v>
      </c>
    </row>
    <row r="712" spans="1:26" s="14" customFormat="1" ht="12.5" x14ac:dyDescent="0.25">
      <c r="A712" s="277" t="s">
        <v>26</v>
      </c>
      <c r="B712" s="53" t="s">
        <v>44</v>
      </c>
      <c r="C712" s="120" t="s">
        <v>32</v>
      </c>
      <c r="D712" s="120" t="s">
        <v>1</v>
      </c>
      <c r="E712" s="120" t="s">
        <v>3</v>
      </c>
      <c r="F712" s="120"/>
      <c r="G712" s="143" t="s">
        <v>5</v>
      </c>
      <c r="H712" s="120" t="s">
        <v>7</v>
      </c>
      <c r="I712" s="143" t="s">
        <v>6</v>
      </c>
      <c r="J712" s="120" t="s">
        <v>13</v>
      </c>
      <c r="K712" s="64" t="s">
        <v>14</v>
      </c>
      <c r="L712" s="120" t="s">
        <v>8</v>
      </c>
      <c r="M712" s="43"/>
      <c r="N712" s="123" t="s">
        <v>43</v>
      </c>
      <c r="O712" s="123"/>
      <c r="P712" s="172" t="s">
        <v>43</v>
      </c>
    </row>
    <row r="713" spans="1:26" s="14" customFormat="1" ht="20" x14ac:dyDescent="0.25">
      <c r="A713" s="277"/>
      <c r="B713" s="53" t="s">
        <v>45</v>
      </c>
      <c r="C713" s="120"/>
      <c r="D713" s="120" t="s">
        <v>2</v>
      </c>
      <c r="E713" s="120" t="s">
        <v>4</v>
      </c>
      <c r="F713" s="120"/>
      <c r="G713" s="70">
        <f>'Cat C '!$F$6</f>
        <v>0.111</v>
      </c>
      <c r="H713" s="120" t="s">
        <v>11</v>
      </c>
      <c r="I713" s="55">
        <f>'Cat C '!$H$6</f>
        <v>9.1999999999999998E-2</v>
      </c>
      <c r="J713" s="56">
        <f>'Cat C '!$I$6</f>
        <v>5.0000000000000001E-3</v>
      </c>
      <c r="K713" s="64" t="s">
        <v>12</v>
      </c>
      <c r="L713" s="120" t="s">
        <v>9</v>
      </c>
      <c r="M713" s="43"/>
      <c r="N713" s="174" t="s">
        <v>158</v>
      </c>
      <c r="O713" s="123"/>
      <c r="P713" s="171" t="s">
        <v>157</v>
      </c>
    </row>
    <row r="714" spans="1:26" s="14" customFormat="1" ht="12.5" x14ac:dyDescent="0.25">
      <c r="A714" s="120">
        <v>1</v>
      </c>
      <c r="B714" s="119" t="s">
        <v>30</v>
      </c>
      <c r="C714" s="120"/>
      <c r="D714" s="198">
        <v>395</v>
      </c>
      <c r="E714" s="63">
        <f t="shared" ref="E714:E725" si="571">D714*$E$2</f>
        <v>1944.4982777500002</v>
      </c>
      <c r="F714" s="63"/>
      <c r="G714" s="61">
        <f t="shared" ref="G714:G725" si="572">E714*$G$10</f>
        <v>215.83930883025002</v>
      </c>
      <c r="H714" s="60">
        <f t="shared" ref="H714:H725" si="573">IF(E714&lt;$L$2,$L$2-E714,0)</f>
        <v>0</v>
      </c>
      <c r="I714" s="61">
        <f t="shared" ref="I714:I725" si="574">(E714*98.25%)*$I$10</f>
        <v>175.76319932582251</v>
      </c>
      <c r="J714" s="60">
        <f t="shared" ref="J714:J727" si="575">(E714*98.25%)*$J$10</f>
        <v>9.5523477894468769</v>
      </c>
      <c r="K714" s="62" t="s">
        <v>61</v>
      </c>
      <c r="L714" s="63">
        <f t="shared" ref="L714:L725" si="576">E714-G714+H714-I714-J714</f>
        <v>1543.3434218044806</v>
      </c>
      <c r="M714" s="51"/>
      <c r="N714" s="150">
        <v>1450.52321541075</v>
      </c>
      <c r="O714" s="147"/>
      <c r="P714" s="128">
        <f t="shared" ref="P714:P727" si="577">L714-N714</f>
        <v>92.820206393730587</v>
      </c>
    </row>
    <row r="715" spans="1:26" s="14" customFormat="1" ht="12.5" x14ac:dyDescent="0.25">
      <c r="A715" s="120">
        <v>2</v>
      </c>
      <c r="B715" s="119" t="s">
        <v>30</v>
      </c>
      <c r="C715" s="120"/>
      <c r="D715" s="198">
        <v>409</v>
      </c>
      <c r="E715" s="63">
        <f t="shared" si="571"/>
        <v>2013.4172040500002</v>
      </c>
      <c r="F715" s="63"/>
      <c r="G715" s="61">
        <f t="shared" si="572"/>
        <v>223.48930964955002</v>
      </c>
      <c r="H715" s="60">
        <f t="shared" si="573"/>
        <v>0</v>
      </c>
      <c r="I715" s="61">
        <f t="shared" si="574"/>
        <v>181.99278107407952</v>
      </c>
      <c r="J715" s="60">
        <f t="shared" si="575"/>
        <v>9.8909120148956262</v>
      </c>
      <c r="K715" s="62" t="s">
        <v>61</v>
      </c>
      <c r="L715" s="63">
        <f t="shared" si="576"/>
        <v>1598.0442013114753</v>
      </c>
      <c r="M715" s="51"/>
      <c r="N715" s="150">
        <v>1502.5932795536999</v>
      </c>
      <c r="O715" s="147"/>
      <c r="P715" s="128">
        <f t="shared" si="577"/>
        <v>95.450921757775404</v>
      </c>
    </row>
    <row r="716" spans="1:26" ht="13.5" customHeight="1" x14ac:dyDescent="0.25">
      <c r="A716" s="120">
        <v>3</v>
      </c>
      <c r="B716" s="119" t="s">
        <v>30</v>
      </c>
      <c r="C716" s="120"/>
      <c r="D716" s="198">
        <v>420</v>
      </c>
      <c r="E716" s="63">
        <f t="shared" si="571"/>
        <v>2067.5677890000002</v>
      </c>
      <c r="F716" s="63"/>
      <c r="G716" s="61">
        <f t="shared" si="572"/>
        <v>229.50002457900001</v>
      </c>
      <c r="H716" s="60">
        <f t="shared" si="573"/>
        <v>0</v>
      </c>
      <c r="I716" s="61">
        <f t="shared" si="574"/>
        <v>186.88745244771002</v>
      </c>
      <c r="J716" s="60">
        <f t="shared" si="575"/>
        <v>10.156926763462501</v>
      </c>
      <c r="K716" s="62" t="s">
        <v>61</v>
      </c>
      <c r="L716" s="63">
        <f t="shared" si="576"/>
        <v>1641.0233852098277</v>
      </c>
      <c r="M716" s="51"/>
      <c r="N716" s="150">
        <v>1543.5054728088746</v>
      </c>
      <c r="O716" s="147"/>
      <c r="P716" s="128">
        <f t="shared" si="577"/>
        <v>97.517912400953037</v>
      </c>
    </row>
    <row r="717" spans="1:26" ht="12.5" x14ac:dyDescent="0.25">
      <c r="A717" s="120">
        <v>4</v>
      </c>
      <c r="B717" s="119" t="s">
        <v>30</v>
      </c>
      <c r="C717" s="120"/>
      <c r="D717" s="198">
        <v>431</v>
      </c>
      <c r="E717" s="63">
        <f t="shared" si="571"/>
        <v>2121.7183739500001</v>
      </c>
      <c r="F717" s="63"/>
      <c r="G717" s="61">
        <f t="shared" si="572"/>
        <v>235.51073950845003</v>
      </c>
      <c r="H717" s="60">
        <f t="shared" si="573"/>
        <v>0</v>
      </c>
      <c r="I717" s="61">
        <f t="shared" si="574"/>
        <v>191.78212382134052</v>
      </c>
      <c r="J717" s="60">
        <f t="shared" si="575"/>
        <v>10.422941512029377</v>
      </c>
      <c r="K717" s="62" t="s">
        <v>61</v>
      </c>
      <c r="L717" s="63">
        <f t="shared" si="576"/>
        <v>1684.0025691081801</v>
      </c>
      <c r="M717" s="51"/>
      <c r="N717" s="151">
        <v>1584.4176660640499</v>
      </c>
      <c r="O717" s="135"/>
      <c r="P717" s="128">
        <f t="shared" si="577"/>
        <v>99.584903044130215</v>
      </c>
      <c r="Q717" s="6"/>
      <c r="R717" s="6"/>
      <c r="S717" s="6"/>
      <c r="T717" s="6"/>
      <c r="U717" s="6"/>
      <c r="V717" s="6"/>
      <c r="W717" s="6"/>
      <c r="X717" s="6"/>
      <c r="Y717" s="6"/>
      <c r="Z717" s="6"/>
    </row>
    <row r="718" spans="1:26" ht="12.5" x14ac:dyDescent="0.25">
      <c r="A718" s="120">
        <v>5</v>
      </c>
      <c r="B718" s="119" t="s">
        <v>30</v>
      </c>
      <c r="C718" s="120"/>
      <c r="D718" s="198">
        <v>445</v>
      </c>
      <c r="E718" s="63">
        <f t="shared" si="571"/>
        <v>2190.63730025</v>
      </c>
      <c r="F718" s="63"/>
      <c r="G718" s="61">
        <f t="shared" si="572"/>
        <v>243.16074032775001</v>
      </c>
      <c r="H718" s="60">
        <f t="shared" si="573"/>
        <v>0</v>
      </c>
      <c r="I718" s="61">
        <f t="shared" si="574"/>
        <v>198.01170556959752</v>
      </c>
      <c r="J718" s="60">
        <f t="shared" si="575"/>
        <v>10.761505737478126</v>
      </c>
      <c r="K718" s="62" t="s">
        <v>61</v>
      </c>
      <c r="L718" s="63">
        <f t="shared" si="576"/>
        <v>1738.7033486151743</v>
      </c>
      <c r="M718" s="51"/>
      <c r="N718" s="150">
        <v>1636.4877302069997</v>
      </c>
      <c r="O718" s="147"/>
      <c r="P718" s="128">
        <f t="shared" si="577"/>
        <v>102.21561840817458</v>
      </c>
    </row>
    <row r="719" spans="1:26" ht="12.5" x14ac:dyDescent="0.25">
      <c r="A719" s="120">
        <v>6</v>
      </c>
      <c r="B719" s="119" t="s">
        <v>30</v>
      </c>
      <c r="C719" s="120"/>
      <c r="D719" s="198">
        <v>457</v>
      </c>
      <c r="E719" s="63">
        <f t="shared" si="571"/>
        <v>2249.71066565</v>
      </c>
      <c r="F719" s="63"/>
      <c r="G719" s="61">
        <f t="shared" si="572"/>
        <v>249.71788388715001</v>
      </c>
      <c r="H719" s="60">
        <f t="shared" si="573"/>
        <v>0</v>
      </c>
      <c r="I719" s="61">
        <f t="shared" si="574"/>
        <v>203.35134706810351</v>
      </c>
      <c r="J719" s="60">
        <f t="shared" si="575"/>
        <v>11.051703645005626</v>
      </c>
      <c r="K719" s="62" t="s">
        <v>61</v>
      </c>
      <c r="L719" s="63">
        <f t="shared" si="576"/>
        <v>1785.589731049741</v>
      </c>
      <c r="M719" s="51"/>
      <c r="N719" s="150">
        <v>1681.1192137580999</v>
      </c>
      <c r="O719" s="147"/>
      <c r="P719" s="128">
        <f t="shared" si="577"/>
        <v>104.47051729164104</v>
      </c>
    </row>
    <row r="720" spans="1:26" ht="12.5" x14ac:dyDescent="0.25">
      <c r="A720" s="120">
        <v>7</v>
      </c>
      <c r="B720" s="119" t="s">
        <v>30</v>
      </c>
      <c r="C720" s="120"/>
      <c r="D720" s="198">
        <v>470</v>
      </c>
      <c r="E720" s="63">
        <f t="shared" si="571"/>
        <v>2313.7068115000002</v>
      </c>
      <c r="F720" s="63"/>
      <c r="G720" s="61">
        <f t="shared" si="572"/>
        <v>256.8214560765</v>
      </c>
      <c r="H720" s="60">
        <f t="shared" si="573"/>
        <v>0</v>
      </c>
      <c r="I720" s="61">
        <f t="shared" si="574"/>
        <v>209.13595869148503</v>
      </c>
      <c r="J720" s="60">
        <f t="shared" si="575"/>
        <v>11.366084711493752</v>
      </c>
      <c r="K720" s="62" t="s">
        <v>61</v>
      </c>
      <c r="L720" s="63">
        <f t="shared" si="576"/>
        <v>1836.3833120205213</v>
      </c>
      <c r="M720" s="51"/>
      <c r="N720" s="150">
        <v>1729.469987605125</v>
      </c>
      <c r="O720" s="147"/>
      <c r="P720" s="128">
        <f t="shared" si="577"/>
        <v>106.91332441539635</v>
      </c>
    </row>
    <row r="721" spans="1:26" ht="12.5" x14ac:dyDescent="0.25">
      <c r="A721" s="120">
        <v>8</v>
      </c>
      <c r="B721" s="119" t="s">
        <v>30</v>
      </c>
      <c r="C721" s="113"/>
      <c r="D721" s="198">
        <v>487</v>
      </c>
      <c r="E721" s="59">
        <f t="shared" si="571"/>
        <v>2397.3940791499999</v>
      </c>
      <c r="F721" s="59"/>
      <c r="G721" s="61">
        <f t="shared" si="572"/>
        <v>266.11074278565002</v>
      </c>
      <c r="H721" s="114">
        <f t="shared" si="573"/>
        <v>0</v>
      </c>
      <c r="I721" s="61">
        <f t="shared" si="574"/>
        <v>216.70045081436851</v>
      </c>
      <c r="J721" s="60">
        <f t="shared" si="575"/>
        <v>11.777198413824376</v>
      </c>
      <c r="K721" s="62" t="s">
        <v>61</v>
      </c>
      <c r="L721" s="63">
        <f t="shared" si="576"/>
        <v>1902.8056871361571</v>
      </c>
      <c r="M721" s="51"/>
      <c r="N721" s="150">
        <v>1792.6979226358499</v>
      </c>
      <c r="O721" s="147"/>
      <c r="P721" s="128">
        <f t="shared" si="577"/>
        <v>110.10776450030721</v>
      </c>
    </row>
    <row r="722" spans="1:26" ht="12.5" x14ac:dyDescent="0.25">
      <c r="A722" s="120">
        <v>9</v>
      </c>
      <c r="B722" s="119" t="s">
        <v>30</v>
      </c>
      <c r="C722" s="113"/>
      <c r="D722" s="198">
        <v>502</v>
      </c>
      <c r="E722" s="59">
        <f t="shared" si="571"/>
        <v>2471.2357859000003</v>
      </c>
      <c r="F722" s="59"/>
      <c r="G722" s="61">
        <f t="shared" si="572"/>
        <v>274.30717223490007</v>
      </c>
      <c r="H722" s="114">
        <f t="shared" si="573"/>
        <v>0</v>
      </c>
      <c r="I722" s="61">
        <f t="shared" si="574"/>
        <v>223.37500268750105</v>
      </c>
      <c r="J722" s="60">
        <f t="shared" si="575"/>
        <v>12.139945798233754</v>
      </c>
      <c r="K722" s="62" t="s">
        <v>61</v>
      </c>
      <c r="L722" s="63">
        <f t="shared" si="576"/>
        <v>1961.4136651793654</v>
      </c>
      <c r="M722" s="51"/>
      <c r="N722" s="150">
        <v>1867.0837285543503</v>
      </c>
      <c r="O722" s="147"/>
      <c r="P722" s="128">
        <f t="shared" si="577"/>
        <v>94.32993662501508</v>
      </c>
    </row>
    <row r="723" spans="1:26" ht="13.5" customHeight="1" x14ac:dyDescent="0.25">
      <c r="A723" s="120">
        <v>10</v>
      </c>
      <c r="B723" s="119" t="s">
        <v>74</v>
      </c>
      <c r="C723" s="113"/>
      <c r="D723" s="198">
        <v>528</v>
      </c>
      <c r="E723" s="59">
        <f t="shared" si="571"/>
        <v>2599.2280776000002</v>
      </c>
      <c r="F723" s="59"/>
      <c r="G723" s="61">
        <f t="shared" si="572"/>
        <v>288.51431661360004</v>
      </c>
      <c r="H723" s="114">
        <f t="shared" si="573"/>
        <v>0</v>
      </c>
      <c r="I723" s="61">
        <f t="shared" si="574"/>
        <v>234.94422593426401</v>
      </c>
      <c r="J723" s="60">
        <f t="shared" si="575"/>
        <v>12.768707931210002</v>
      </c>
      <c r="K723" s="62" t="s">
        <v>61</v>
      </c>
      <c r="L723" s="63">
        <f t="shared" si="576"/>
        <v>2063.0008271209263</v>
      </c>
      <c r="M723" s="51"/>
      <c r="N723" s="150">
        <v>1945.188824768775</v>
      </c>
      <c r="O723" s="147"/>
      <c r="P723" s="128">
        <f t="shared" si="577"/>
        <v>117.81200235215124</v>
      </c>
    </row>
    <row r="724" spans="1:26" ht="12.5" x14ac:dyDescent="0.25">
      <c r="A724" s="120">
        <v>11</v>
      </c>
      <c r="B724" s="119" t="s">
        <v>74</v>
      </c>
      <c r="C724" s="113"/>
      <c r="D724" s="198">
        <v>551</v>
      </c>
      <c r="E724" s="59">
        <f t="shared" si="571"/>
        <v>2712.4520279500002</v>
      </c>
      <c r="F724" s="59"/>
      <c r="G724" s="61">
        <f t="shared" si="572"/>
        <v>301.08217510245004</v>
      </c>
      <c r="H724" s="114">
        <f t="shared" si="573"/>
        <v>0</v>
      </c>
      <c r="I724" s="61">
        <f t="shared" si="574"/>
        <v>245.17853880640055</v>
      </c>
      <c r="J724" s="60">
        <f t="shared" si="575"/>
        <v>13.324920587304378</v>
      </c>
      <c r="K724" s="62" t="s">
        <v>61</v>
      </c>
      <c r="L724" s="63">
        <f t="shared" si="576"/>
        <v>2152.8663934538454</v>
      </c>
      <c r="M724" s="51"/>
      <c r="N724" s="151">
        <v>2030.7325015750498</v>
      </c>
      <c r="O724" s="135"/>
      <c r="P724" s="128">
        <f t="shared" si="577"/>
        <v>122.13389187879557</v>
      </c>
      <c r="Q724" s="6"/>
      <c r="R724" s="6"/>
      <c r="S724" s="6"/>
      <c r="T724" s="6"/>
      <c r="U724" s="6"/>
      <c r="V724" s="6"/>
      <c r="W724" s="6"/>
      <c r="X724" s="6"/>
      <c r="Y724" s="6"/>
      <c r="Z724" s="6"/>
    </row>
    <row r="725" spans="1:26" ht="12.5" x14ac:dyDescent="0.25">
      <c r="A725" s="120">
        <v>12</v>
      </c>
      <c r="B725" s="119" t="s">
        <v>34</v>
      </c>
      <c r="C725" s="113"/>
      <c r="D725" s="198">
        <v>571</v>
      </c>
      <c r="E725" s="59">
        <f t="shared" si="571"/>
        <v>2810.9076369500003</v>
      </c>
      <c r="F725" s="59"/>
      <c r="G725" s="61">
        <f t="shared" si="572"/>
        <v>312.01074770145004</v>
      </c>
      <c r="H725" s="114">
        <f t="shared" si="573"/>
        <v>0</v>
      </c>
      <c r="I725" s="61">
        <f t="shared" si="574"/>
        <v>254.07794130391053</v>
      </c>
      <c r="J725" s="60">
        <f t="shared" si="575"/>
        <v>13.808583766516877</v>
      </c>
      <c r="K725" s="62" t="s">
        <v>61</v>
      </c>
      <c r="L725" s="63">
        <f t="shared" si="576"/>
        <v>2231.0103641781234</v>
      </c>
      <c r="M725" s="51"/>
      <c r="N725" s="150">
        <v>2105.1183074935498</v>
      </c>
      <c r="O725" s="147"/>
      <c r="P725" s="128">
        <f t="shared" si="577"/>
        <v>125.89205668457362</v>
      </c>
    </row>
    <row r="726" spans="1:26" ht="12.5" x14ac:dyDescent="0.25">
      <c r="A726" s="120">
        <v>13</v>
      </c>
      <c r="B726" s="119" t="s">
        <v>34</v>
      </c>
      <c r="C726" s="113"/>
      <c r="D726" s="198">
        <v>581</v>
      </c>
      <c r="E726" s="59">
        <f t="shared" ref="E726" si="578">D726*$E$2</f>
        <v>2860.1354414500001</v>
      </c>
      <c r="F726" s="59"/>
      <c r="G726" s="61">
        <f t="shared" ref="G726" si="579">E726*$G$10</f>
        <v>317.47503400095002</v>
      </c>
      <c r="H726" s="114">
        <f t="shared" ref="H726" si="580">IF(E726&lt;$L$2,$L$2-E726,0)</f>
        <v>0</v>
      </c>
      <c r="I726" s="61">
        <f t="shared" ref="I726" si="581">(E726*98.25%)*$I$10</f>
        <v>258.5276425526655</v>
      </c>
      <c r="J726" s="60">
        <f t="shared" si="575"/>
        <v>14.050415356123127</v>
      </c>
      <c r="K726" s="62" t="s">
        <v>61</v>
      </c>
      <c r="L726" s="63">
        <f t="shared" ref="L726" si="582">E726-G726+H726-I726-J726</f>
        <v>2270.0823495402615</v>
      </c>
      <c r="M726" s="51"/>
      <c r="N726" s="150">
        <v>2142.3112104528</v>
      </c>
      <c r="O726" s="147"/>
      <c r="P726" s="128">
        <f t="shared" si="577"/>
        <v>127.77113908746151</v>
      </c>
    </row>
    <row r="727" spans="1:26" ht="12.5" x14ac:dyDescent="0.25">
      <c r="A727" s="120">
        <v>14</v>
      </c>
      <c r="B727" s="159" t="s">
        <v>43</v>
      </c>
      <c r="C727" s="113"/>
      <c r="D727" s="198">
        <v>592</v>
      </c>
      <c r="E727" s="59">
        <f t="shared" ref="E727" si="583">D727*$E$2</f>
        <v>2914.2860264000001</v>
      </c>
      <c r="F727" s="59"/>
      <c r="G727" s="61">
        <f t="shared" ref="G727" si="584">E727*$G$10</f>
        <v>323.48574893040001</v>
      </c>
      <c r="H727" s="114">
        <f t="shared" ref="H727" si="585">IF(E727&lt;$L$2,$L$2-E727,0)</f>
        <v>0</v>
      </c>
      <c r="I727" s="61">
        <f t="shared" ref="I727" si="586">(E727*98.25%)*$I$10</f>
        <v>263.422313926296</v>
      </c>
      <c r="J727" s="60">
        <f t="shared" si="575"/>
        <v>14.316430104690001</v>
      </c>
      <c r="K727" s="62" t="s">
        <v>61</v>
      </c>
      <c r="L727" s="63">
        <f t="shared" ref="L727" si="587">E727-G727+H727-I727-J727</f>
        <v>2313.0615334386143</v>
      </c>
      <c r="M727" s="51"/>
      <c r="N727" s="173">
        <v>2201.8198551875994</v>
      </c>
      <c r="O727" s="147"/>
      <c r="P727" s="170">
        <f t="shared" si="577"/>
        <v>111.24167825101495</v>
      </c>
    </row>
    <row r="728" spans="1:26" ht="12.5" x14ac:dyDescent="0.25">
      <c r="A728" s="326" t="s">
        <v>75</v>
      </c>
      <c r="B728" s="326"/>
      <c r="C728" s="326"/>
      <c r="D728" s="326"/>
      <c r="E728" s="326"/>
      <c r="F728" s="326"/>
      <c r="G728" s="326"/>
      <c r="H728" s="326"/>
      <c r="I728" s="326"/>
      <c r="J728" s="326"/>
      <c r="K728" s="326"/>
      <c r="L728" s="326"/>
      <c r="M728" s="189"/>
      <c r="P728" s="172" t="s">
        <v>43</v>
      </c>
    </row>
    <row r="729" spans="1:26" ht="12.5" x14ac:dyDescent="0.25">
      <c r="A729" s="277" t="s">
        <v>26</v>
      </c>
      <c r="B729" s="53" t="s">
        <v>44</v>
      </c>
      <c r="C729" s="120" t="s">
        <v>32</v>
      </c>
      <c r="D729" s="120" t="s">
        <v>1</v>
      </c>
      <c r="E729" s="120" t="s">
        <v>3</v>
      </c>
      <c r="F729" s="120"/>
      <c r="G729" s="143" t="s">
        <v>5</v>
      </c>
      <c r="H729" s="120" t="s">
        <v>7</v>
      </c>
      <c r="I729" s="143" t="s">
        <v>6</v>
      </c>
      <c r="J729" s="120" t="s">
        <v>13</v>
      </c>
      <c r="K729" s="64" t="s">
        <v>14</v>
      </c>
      <c r="L729" s="120" t="s">
        <v>8</v>
      </c>
      <c r="M729" s="43"/>
      <c r="N729" s="123" t="s">
        <v>43</v>
      </c>
      <c r="P729" s="172" t="s">
        <v>43</v>
      </c>
    </row>
    <row r="730" spans="1:26" ht="20" x14ac:dyDescent="0.25">
      <c r="A730" s="277"/>
      <c r="B730" s="53" t="s">
        <v>45</v>
      </c>
      <c r="C730" s="67"/>
      <c r="D730" s="67" t="s">
        <v>2</v>
      </c>
      <c r="E730" s="67" t="s">
        <v>4</v>
      </c>
      <c r="F730" s="67"/>
      <c r="G730" s="70">
        <f>'Cat C '!$F$6</f>
        <v>0.111</v>
      </c>
      <c r="H730" s="67" t="s">
        <v>11</v>
      </c>
      <c r="I730" s="55">
        <f>'Cat C '!$H$6</f>
        <v>9.1999999999999998E-2</v>
      </c>
      <c r="J730" s="56">
        <f>'Cat C '!$I$6</f>
        <v>5.0000000000000001E-3</v>
      </c>
      <c r="K730" s="68" t="s">
        <v>12</v>
      </c>
      <c r="L730" s="67" t="s">
        <v>9</v>
      </c>
      <c r="M730" s="133"/>
      <c r="N730" s="174" t="s">
        <v>158</v>
      </c>
      <c r="P730" s="171" t="s">
        <v>157</v>
      </c>
    </row>
    <row r="731" spans="1:26" ht="12.5" x14ac:dyDescent="0.25">
      <c r="A731" s="120">
        <v>1</v>
      </c>
      <c r="B731" s="119" t="s">
        <v>72</v>
      </c>
      <c r="C731" s="120"/>
      <c r="D731" s="195">
        <v>835</v>
      </c>
      <c r="E731" s="63">
        <f t="shared" ref="E731:E740" si="588">D731*$E$2</f>
        <v>4110.5216757500002</v>
      </c>
      <c r="F731" s="63"/>
      <c r="G731" s="61">
        <f t="shared" ref="G731:G740" si="589">E731*$G$10</f>
        <v>456.26790600825001</v>
      </c>
      <c r="H731" s="60">
        <f t="shared" ref="H731:H740" si="590">IF(E731&lt;$L$2,$L$2-E731,0)</f>
        <v>0</v>
      </c>
      <c r="I731" s="61">
        <f t="shared" ref="I731:I740" si="591">(E731*98.25%)*$I$10</f>
        <v>371.55005427104254</v>
      </c>
      <c r="J731" s="60">
        <f t="shared" ref="J731:J740" si="592">(E731*98.25%)*$J$10</f>
        <v>20.192937732121877</v>
      </c>
      <c r="K731" s="62" t="s">
        <v>61</v>
      </c>
      <c r="L731" s="63">
        <f t="shared" ref="L731:L740" si="593">E731-G731+H731-I731-J731</f>
        <v>3262.5107777385861</v>
      </c>
      <c r="M731" s="51"/>
      <c r="N731" s="150">
        <v>3087.0109456177493</v>
      </c>
      <c r="O731" s="147"/>
      <c r="P731" s="128">
        <f t="shared" ref="P731:P740" si="594">L731-N731</f>
        <v>175.4998321208368</v>
      </c>
    </row>
    <row r="732" spans="1:26" ht="12.5" x14ac:dyDescent="0.25">
      <c r="A732" s="277">
        <v>2</v>
      </c>
      <c r="B732" s="367" t="s">
        <v>33</v>
      </c>
      <c r="C732" s="120"/>
      <c r="D732" s="197">
        <v>895</v>
      </c>
      <c r="E732" s="63">
        <f t="shared" si="588"/>
        <v>4405.88850275</v>
      </c>
      <c r="F732" s="63"/>
      <c r="G732" s="61">
        <f t="shared" si="589"/>
        <v>489.05362380525003</v>
      </c>
      <c r="H732" s="60">
        <f t="shared" si="590"/>
        <v>0</v>
      </c>
      <c r="I732" s="61">
        <f t="shared" si="591"/>
        <v>398.24826176357249</v>
      </c>
      <c r="J732" s="60">
        <f t="shared" si="592"/>
        <v>21.643927269759374</v>
      </c>
      <c r="K732" s="62" t="s">
        <v>61</v>
      </c>
      <c r="L732" s="63">
        <f t="shared" si="593"/>
        <v>3496.9426899114183</v>
      </c>
      <c r="M732" s="51"/>
      <c r="N732" s="150">
        <v>3310.16836337325</v>
      </c>
      <c r="O732" s="147"/>
      <c r="P732" s="128">
        <f t="shared" si="594"/>
        <v>186.77432653816822</v>
      </c>
    </row>
    <row r="733" spans="1:26" ht="12.5" x14ac:dyDescent="0.25">
      <c r="A733" s="277"/>
      <c r="B733" s="367"/>
      <c r="C733" s="120"/>
      <c r="D733" s="197">
        <v>930</v>
      </c>
      <c r="E733" s="63">
        <f t="shared" si="588"/>
        <v>4578.1858185000001</v>
      </c>
      <c r="F733" s="63"/>
      <c r="G733" s="61">
        <f t="shared" si="589"/>
        <v>508.17862585350002</v>
      </c>
      <c r="H733" s="60">
        <f t="shared" si="590"/>
        <v>0</v>
      </c>
      <c r="I733" s="61">
        <f t="shared" si="591"/>
        <v>413.82221613421501</v>
      </c>
      <c r="J733" s="60">
        <f t="shared" si="592"/>
        <v>22.49033783338125</v>
      </c>
      <c r="K733" s="62" t="s">
        <v>61</v>
      </c>
      <c r="L733" s="63">
        <f t="shared" si="593"/>
        <v>3633.6946386789041</v>
      </c>
      <c r="M733" s="51"/>
      <c r="N733" s="150">
        <v>3440.3435237306244</v>
      </c>
      <c r="O733" s="147"/>
      <c r="P733" s="128">
        <f t="shared" si="594"/>
        <v>193.3511149482797</v>
      </c>
    </row>
    <row r="734" spans="1:26" ht="12.5" x14ac:dyDescent="0.25">
      <c r="A734" s="277"/>
      <c r="B734" s="367"/>
      <c r="C734" s="120"/>
      <c r="D734" s="197">
        <v>977</v>
      </c>
      <c r="E734" s="63">
        <f t="shared" si="588"/>
        <v>4809.5564996500007</v>
      </c>
      <c r="F734" s="63"/>
      <c r="G734" s="61">
        <f t="shared" si="589"/>
        <v>533.86077146115008</v>
      </c>
      <c r="H734" s="60">
        <f t="shared" si="590"/>
        <v>0</v>
      </c>
      <c r="I734" s="61">
        <f t="shared" si="591"/>
        <v>434.73581200336355</v>
      </c>
      <c r="J734" s="60">
        <f t="shared" si="592"/>
        <v>23.62694630453063</v>
      </c>
      <c r="K734" s="62" t="s">
        <v>61</v>
      </c>
      <c r="L734" s="63">
        <f t="shared" si="593"/>
        <v>3817.3329698809566</v>
      </c>
      <c r="M734" s="51"/>
      <c r="N734" s="150">
        <v>3615.1501676390999</v>
      </c>
      <c r="O734" s="147"/>
      <c r="P734" s="128">
        <f t="shared" si="594"/>
        <v>202.18280224185673</v>
      </c>
    </row>
    <row r="735" spans="1:26" s="14" customFormat="1" ht="12.5" x14ac:dyDescent="0.25">
      <c r="A735" s="277">
        <v>3</v>
      </c>
      <c r="B735" s="331" t="s">
        <v>43</v>
      </c>
      <c r="C735" s="120"/>
      <c r="D735" s="197">
        <v>977</v>
      </c>
      <c r="E735" s="63">
        <f t="shared" si="588"/>
        <v>4809.5564996500007</v>
      </c>
      <c r="F735" s="63"/>
      <c r="G735" s="61">
        <f t="shared" si="589"/>
        <v>533.86077146115008</v>
      </c>
      <c r="H735" s="60">
        <f t="shared" si="590"/>
        <v>0</v>
      </c>
      <c r="I735" s="61">
        <f t="shared" si="591"/>
        <v>434.73581200336355</v>
      </c>
      <c r="J735" s="60">
        <f t="shared" si="592"/>
        <v>23.62694630453063</v>
      </c>
      <c r="K735" s="62" t="s">
        <v>61</v>
      </c>
      <c r="L735" s="63">
        <f t="shared" si="593"/>
        <v>3817.3329698809566</v>
      </c>
      <c r="M735" s="51"/>
      <c r="N735" s="150">
        <v>3615.1501676390999</v>
      </c>
      <c r="O735" s="147"/>
      <c r="P735" s="128">
        <f t="shared" si="594"/>
        <v>202.18280224185673</v>
      </c>
    </row>
    <row r="736" spans="1:26" s="14" customFormat="1" ht="12.5" x14ac:dyDescent="0.25">
      <c r="A736" s="277"/>
      <c r="B736" s="331"/>
      <c r="C736" s="120"/>
      <c r="D736" s="197">
        <v>1017</v>
      </c>
      <c r="E736" s="63">
        <f t="shared" si="588"/>
        <v>5006.4677176499999</v>
      </c>
      <c r="F736" s="63"/>
      <c r="G736" s="61">
        <f t="shared" si="589"/>
        <v>555.71791665914998</v>
      </c>
      <c r="H736" s="60">
        <f t="shared" si="590"/>
        <v>0</v>
      </c>
      <c r="I736" s="61">
        <f t="shared" si="591"/>
        <v>452.53461699838351</v>
      </c>
      <c r="J736" s="60">
        <f t="shared" si="592"/>
        <v>24.594272662955628</v>
      </c>
      <c r="K736" s="62" t="s">
        <v>61</v>
      </c>
      <c r="L736" s="63">
        <f t="shared" si="593"/>
        <v>3973.6209113295113</v>
      </c>
      <c r="M736" s="51"/>
      <c r="N736" s="150">
        <v>3763.9217794760993</v>
      </c>
      <c r="O736" s="147"/>
      <c r="P736" s="128">
        <f t="shared" si="594"/>
        <v>209.69913185341193</v>
      </c>
    </row>
    <row r="737" spans="1:26" s="14" customFormat="1" ht="12.5" x14ac:dyDescent="0.25">
      <c r="A737" s="277"/>
      <c r="B737" s="331"/>
      <c r="C737" s="120"/>
      <c r="D737" s="197">
        <v>1072</v>
      </c>
      <c r="E737" s="63">
        <f t="shared" si="588"/>
        <v>5277.2206424000005</v>
      </c>
      <c r="F737" s="63"/>
      <c r="G737" s="61">
        <f t="shared" si="589"/>
        <v>585.77149130640009</v>
      </c>
      <c r="H737" s="60">
        <f t="shared" si="590"/>
        <v>0</v>
      </c>
      <c r="I737" s="61">
        <f t="shared" si="591"/>
        <v>477.00797386653602</v>
      </c>
      <c r="J737" s="60">
        <f t="shared" si="592"/>
        <v>25.924346405790004</v>
      </c>
      <c r="K737" s="62" t="s">
        <v>61</v>
      </c>
      <c r="L737" s="63">
        <f t="shared" si="593"/>
        <v>4188.5168308212742</v>
      </c>
      <c r="M737" s="51"/>
      <c r="N737" s="150">
        <v>3968.4827457519741</v>
      </c>
      <c r="O737" s="147"/>
      <c r="P737" s="128">
        <f t="shared" si="594"/>
        <v>220.03408506930009</v>
      </c>
    </row>
    <row r="738" spans="1:26" s="14" customFormat="1" ht="12.5" x14ac:dyDescent="0.25">
      <c r="A738" s="277" t="s">
        <v>76</v>
      </c>
      <c r="B738" s="331" t="s">
        <v>43</v>
      </c>
      <c r="C738" s="120"/>
      <c r="D738" s="198">
        <v>1072</v>
      </c>
      <c r="E738" s="63">
        <f t="shared" si="588"/>
        <v>5277.2206424000005</v>
      </c>
      <c r="F738" s="63"/>
      <c r="G738" s="61">
        <f t="shared" si="589"/>
        <v>585.77149130640009</v>
      </c>
      <c r="H738" s="60">
        <f t="shared" si="590"/>
        <v>0</v>
      </c>
      <c r="I738" s="61">
        <f t="shared" si="591"/>
        <v>477.00797386653602</v>
      </c>
      <c r="J738" s="60">
        <f t="shared" si="592"/>
        <v>25.924346405790004</v>
      </c>
      <c r="K738" s="62" t="s">
        <v>61</v>
      </c>
      <c r="L738" s="63">
        <f t="shared" si="593"/>
        <v>4188.5168308212742</v>
      </c>
      <c r="M738" s="51"/>
      <c r="N738" s="150">
        <v>3968.4827457519741</v>
      </c>
      <c r="O738" s="147"/>
      <c r="P738" s="128">
        <f t="shared" si="594"/>
        <v>220.03408506930009</v>
      </c>
    </row>
    <row r="739" spans="1:26" s="14" customFormat="1" ht="12.5" x14ac:dyDescent="0.25">
      <c r="A739" s="277"/>
      <c r="B739" s="331"/>
      <c r="C739" s="120"/>
      <c r="D739" s="198">
        <v>1100</v>
      </c>
      <c r="E739" s="63">
        <f t="shared" si="588"/>
        <v>5415.0584950000002</v>
      </c>
      <c r="F739" s="63"/>
      <c r="G739" s="61">
        <f t="shared" si="589"/>
        <v>601.07149294500005</v>
      </c>
      <c r="H739" s="60">
        <f t="shared" si="590"/>
        <v>0</v>
      </c>
      <c r="I739" s="61">
        <f t="shared" si="591"/>
        <v>489.46713736305003</v>
      </c>
      <c r="J739" s="60">
        <f t="shared" si="592"/>
        <v>26.601474856687503</v>
      </c>
      <c r="K739" s="62" t="s">
        <v>61</v>
      </c>
      <c r="L739" s="63">
        <f t="shared" si="593"/>
        <v>4297.918389835263</v>
      </c>
      <c r="M739" s="51"/>
      <c r="N739" s="150">
        <v>4072.6228740378747</v>
      </c>
      <c r="O739" s="147"/>
      <c r="P739" s="128">
        <f t="shared" si="594"/>
        <v>225.29551579738836</v>
      </c>
    </row>
    <row r="740" spans="1:26" s="14" customFormat="1" ht="12.5" x14ac:dyDescent="0.25">
      <c r="A740" s="277"/>
      <c r="B740" s="331"/>
      <c r="C740" s="120"/>
      <c r="D740" s="198">
        <v>1129</v>
      </c>
      <c r="E740" s="63">
        <f t="shared" si="588"/>
        <v>5557.8191280500005</v>
      </c>
      <c r="F740" s="63"/>
      <c r="G740" s="61">
        <f t="shared" si="589"/>
        <v>616.91792321355001</v>
      </c>
      <c r="H740" s="60">
        <f t="shared" si="590"/>
        <v>0</v>
      </c>
      <c r="I740" s="61">
        <f t="shared" si="591"/>
        <v>502.37127098443949</v>
      </c>
      <c r="J740" s="60">
        <f t="shared" si="592"/>
        <v>27.302786466545626</v>
      </c>
      <c r="K740" s="62" t="s">
        <v>61</v>
      </c>
      <c r="L740" s="63">
        <f t="shared" si="593"/>
        <v>4411.2271473854653</v>
      </c>
      <c r="M740" s="51"/>
      <c r="N740" s="173">
        <v>4180.4822926196994</v>
      </c>
      <c r="O740" s="147"/>
      <c r="P740" s="170">
        <f t="shared" si="594"/>
        <v>230.74485476576592</v>
      </c>
    </row>
    <row r="741" spans="1:26" s="14" customFormat="1" ht="12.5" x14ac:dyDescent="0.25">
      <c r="A741" s="326" t="s">
        <v>101</v>
      </c>
      <c r="B741" s="326"/>
      <c r="C741" s="326"/>
      <c r="D741" s="326"/>
      <c r="E741" s="326"/>
      <c r="F741" s="326"/>
      <c r="G741" s="326"/>
      <c r="H741" s="326"/>
      <c r="I741" s="326"/>
      <c r="J741" s="326"/>
      <c r="K741" s="326"/>
      <c r="L741" s="326"/>
      <c r="M741" s="189"/>
      <c r="N741" s="123"/>
      <c r="O741" s="123"/>
      <c r="P741" s="172" t="s">
        <v>43</v>
      </c>
    </row>
    <row r="742" spans="1:26" ht="13.5" customHeight="1" x14ac:dyDescent="0.25">
      <c r="A742" s="277" t="s">
        <v>26</v>
      </c>
      <c r="B742" s="53" t="s">
        <v>44</v>
      </c>
      <c r="C742" s="120" t="s">
        <v>32</v>
      </c>
      <c r="D742" s="120" t="s">
        <v>1</v>
      </c>
      <c r="E742" s="120" t="s">
        <v>3</v>
      </c>
      <c r="F742" s="120"/>
      <c r="G742" s="143" t="s">
        <v>5</v>
      </c>
      <c r="H742" s="120" t="s">
        <v>7</v>
      </c>
      <c r="I742" s="143" t="s">
        <v>6</v>
      </c>
      <c r="J742" s="120" t="s">
        <v>13</v>
      </c>
      <c r="K742" s="64" t="s">
        <v>14</v>
      </c>
      <c r="L742" s="120" t="s">
        <v>8</v>
      </c>
      <c r="M742" s="43"/>
      <c r="N742" s="123" t="s">
        <v>43</v>
      </c>
      <c r="P742" s="172" t="s">
        <v>43</v>
      </c>
    </row>
    <row r="743" spans="1:26" ht="20" x14ac:dyDescent="0.25">
      <c r="A743" s="277"/>
      <c r="B743" s="53" t="s">
        <v>45</v>
      </c>
      <c r="C743" s="67"/>
      <c r="D743" s="67" t="s">
        <v>2</v>
      </c>
      <c r="E743" s="67" t="s">
        <v>4</v>
      </c>
      <c r="F743" s="67"/>
      <c r="G743" s="70">
        <f>'Cat C '!$F$6</f>
        <v>0.111</v>
      </c>
      <c r="H743" s="67" t="s">
        <v>11</v>
      </c>
      <c r="I743" s="55">
        <f>'Cat C '!$H$6</f>
        <v>9.1999999999999998E-2</v>
      </c>
      <c r="J743" s="56">
        <f>'Cat C '!$I$6</f>
        <v>5.0000000000000001E-3</v>
      </c>
      <c r="K743" s="68" t="s">
        <v>12</v>
      </c>
      <c r="L743" s="67" t="s">
        <v>9</v>
      </c>
      <c r="M743" s="133"/>
      <c r="N743" s="174" t="s">
        <v>158</v>
      </c>
      <c r="P743" s="171" t="s">
        <v>157</v>
      </c>
      <c r="Q743" s="6"/>
      <c r="R743" s="6"/>
      <c r="S743" s="6"/>
      <c r="T743" s="6"/>
      <c r="U743" s="6"/>
      <c r="V743" s="6"/>
      <c r="W743" s="6"/>
      <c r="X743" s="6"/>
      <c r="Y743" s="6"/>
      <c r="Z743" s="6"/>
    </row>
    <row r="744" spans="1:26" ht="12.5" x14ac:dyDescent="0.25">
      <c r="A744" s="120">
        <v>1</v>
      </c>
      <c r="B744" s="119" t="s">
        <v>37</v>
      </c>
      <c r="C744" s="120"/>
      <c r="D744" s="195">
        <v>395</v>
      </c>
      <c r="E744" s="63">
        <f t="shared" ref="E744:E749" si="595">D744*$E$2</f>
        <v>1944.4982777500002</v>
      </c>
      <c r="F744" s="63"/>
      <c r="G744" s="61">
        <f t="shared" ref="G744:G753" si="596">E744*$G$10</f>
        <v>215.83930883025002</v>
      </c>
      <c r="H744" s="60">
        <f t="shared" ref="H744:H753" si="597">IF(E744&lt;$L$2,$L$2-E744,0)</f>
        <v>0</v>
      </c>
      <c r="I744" s="61">
        <f t="shared" ref="I744:I753" si="598">(E744*98.25%)*$I$10</f>
        <v>175.76319932582251</v>
      </c>
      <c r="J744" s="60">
        <f t="shared" ref="J744:J753" si="599">(E744*98.25%)*$J$10</f>
        <v>9.5523477894468769</v>
      </c>
      <c r="K744" s="62" t="s">
        <v>61</v>
      </c>
      <c r="L744" s="63">
        <f t="shared" ref="L744:L753" si="600">E744-G744+H744-I744-J744</f>
        <v>1543.3434218044806</v>
      </c>
      <c r="M744" s="51"/>
      <c r="N744" s="150">
        <v>1450.52321541075</v>
      </c>
      <c r="O744" s="147"/>
      <c r="P744" s="128">
        <f t="shared" ref="P744:P753" si="601">L744-N744</f>
        <v>92.820206393730587</v>
      </c>
    </row>
    <row r="745" spans="1:26" ht="12.5" x14ac:dyDescent="0.25">
      <c r="A745" s="120">
        <v>2</v>
      </c>
      <c r="B745" s="119" t="s">
        <v>30</v>
      </c>
      <c r="C745" s="120"/>
      <c r="D745" s="195">
        <v>424</v>
      </c>
      <c r="E745" s="63">
        <f t="shared" si="595"/>
        <v>2087.2589108000002</v>
      </c>
      <c r="F745" s="63"/>
      <c r="G745" s="61">
        <f t="shared" si="596"/>
        <v>231.68573909880001</v>
      </c>
      <c r="H745" s="60">
        <f t="shared" si="597"/>
        <v>0</v>
      </c>
      <c r="I745" s="61">
        <f t="shared" si="598"/>
        <v>188.66733294721203</v>
      </c>
      <c r="J745" s="60">
        <f t="shared" si="599"/>
        <v>10.253659399305002</v>
      </c>
      <c r="K745" s="62" t="s">
        <v>61</v>
      </c>
      <c r="L745" s="63">
        <f t="shared" si="600"/>
        <v>1656.6521793546831</v>
      </c>
      <c r="M745" s="51"/>
      <c r="N745" s="150">
        <v>1558.3826339925749</v>
      </c>
      <c r="O745" s="147"/>
      <c r="P745" s="128">
        <f t="shared" si="601"/>
        <v>98.269545362108147</v>
      </c>
    </row>
    <row r="746" spans="1:26" ht="12.5" x14ac:dyDescent="0.25">
      <c r="A746" s="120">
        <v>3</v>
      </c>
      <c r="B746" s="119" t="s">
        <v>30</v>
      </c>
      <c r="C746" s="120"/>
      <c r="D746" s="195">
        <v>449</v>
      </c>
      <c r="E746" s="63">
        <f t="shared" si="595"/>
        <v>2210.32842205</v>
      </c>
      <c r="F746" s="63"/>
      <c r="G746" s="61">
        <f t="shared" si="596"/>
        <v>245.34645484755001</v>
      </c>
      <c r="H746" s="60">
        <f t="shared" si="597"/>
        <v>0</v>
      </c>
      <c r="I746" s="61">
        <f t="shared" si="598"/>
        <v>199.79158606909951</v>
      </c>
      <c r="J746" s="60">
        <f t="shared" si="599"/>
        <v>10.858238373320626</v>
      </c>
      <c r="K746" s="62" t="s">
        <v>61</v>
      </c>
      <c r="L746" s="63">
        <f t="shared" si="600"/>
        <v>1754.3321427600299</v>
      </c>
      <c r="M746" s="51"/>
      <c r="N746" s="150">
        <v>1655.084181686625</v>
      </c>
      <c r="O746" s="147"/>
      <c r="P746" s="128">
        <f t="shared" si="601"/>
        <v>99.247961073404895</v>
      </c>
    </row>
    <row r="747" spans="1:26" ht="12.5" x14ac:dyDescent="0.25">
      <c r="A747" s="120">
        <v>4</v>
      </c>
      <c r="B747" s="119" t="s">
        <v>35</v>
      </c>
      <c r="C747" s="120"/>
      <c r="D747" s="195">
        <v>483</v>
      </c>
      <c r="E747" s="63">
        <f t="shared" si="595"/>
        <v>2377.7029573500004</v>
      </c>
      <c r="F747" s="63"/>
      <c r="G747" s="61">
        <f t="shared" si="596"/>
        <v>263.92502826585002</v>
      </c>
      <c r="H747" s="60">
        <f t="shared" si="597"/>
        <v>0</v>
      </c>
      <c r="I747" s="61">
        <f t="shared" si="598"/>
        <v>214.92057031486652</v>
      </c>
      <c r="J747" s="60">
        <f t="shared" si="599"/>
        <v>11.680465777981876</v>
      </c>
      <c r="K747" s="62" t="s">
        <v>61</v>
      </c>
      <c r="L747" s="63">
        <f t="shared" si="600"/>
        <v>1887.1768929913019</v>
      </c>
      <c r="M747" s="51"/>
      <c r="N747" s="150">
        <v>1777.82076145215</v>
      </c>
      <c r="O747" s="147"/>
      <c r="P747" s="128">
        <f t="shared" si="601"/>
        <v>109.35613153915187</v>
      </c>
    </row>
    <row r="748" spans="1:26" ht="12.5" x14ac:dyDescent="0.25">
      <c r="A748" s="120">
        <v>5</v>
      </c>
      <c r="B748" s="119" t="s">
        <v>34</v>
      </c>
      <c r="C748" s="120"/>
      <c r="D748" s="195">
        <v>518</v>
      </c>
      <c r="E748" s="63">
        <f t="shared" si="595"/>
        <v>2550.0002731</v>
      </c>
      <c r="F748" s="63"/>
      <c r="G748" s="61">
        <f t="shared" si="596"/>
        <v>283.05003031410001</v>
      </c>
      <c r="H748" s="60">
        <f t="shared" si="597"/>
        <v>0</v>
      </c>
      <c r="I748" s="61">
        <f t="shared" si="598"/>
        <v>230.49452468550899</v>
      </c>
      <c r="J748" s="60">
        <f t="shared" si="599"/>
        <v>12.526876341603749</v>
      </c>
      <c r="K748" s="62" t="s">
        <v>61</v>
      </c>
      <c r="L748" s="63">
        <f t="shared" si="600"/>
        <v>2023.9288417587868</v>
      </c>
      <c r="M748" s="51"/>
      <c r="N748" s="150">
        <v>1907.9959218095248</v>
      </c>
      <c r="O748" s="147"/>
      <c r="P748" s="128">
        <f t="shared" si="601"/>
        <v>115.93291994926199</v>
      </c>
    </row>
    <row r="749" spans="1:26" ht="12.5" x14ac:dyDescent="0.25">
      <c r="A749" s="120">
        <v>6</v>
      </c>
      <c r="B749" s="119" t="s">
        <v>33</v>
      </c>
      <c r="C749" s="120"/>
      <c r="D749" s="195">
        <v>545</v>
      </c>
      <c r="E749" s="63">
        <f t="shared" si="595"/>
        <v>2682.91534525</v>
      </c>
      <c r="F749" s="63"/>
      <c r="G749" s="61">
        <f t="shared" si="596"/>
        <v>297.80360332275001</v>
      </c>
      <c r="H749" s="60">
        <f t="shared" si="597"/>
        <v>0</v>
      </c>
      <c r="I749" s="61">
        <f t="shared" si="598"/>
        <v>242.50871805714752</v>
      </c>
      <c r="J749" s="60">
        <f t="shared" si="599"/>
        <v>13.179821633540627</v>
      </c>
      <c r="K749" s="62" t="s">
        <v>61</v>
      </c>
      <c r="L749" s="63">
        <f t="shared" si="600"/>
        <v>2129.4232022365618</v>
      </c>
      <c r="M749" s="51"/>
      <c r="N749" s="150">
        <v>2008.4167597994999</v>
      </c>
      <c r="O749" s="147"/>
      <c r="P749" s="128">
        <f t="shared" si="601"/>
        <v>121.00644243706188</v>
      </c>
    </row>
    <row r="750" spans="1:26" ht="12.5" x14ac:dyDescent="0.25">
      <c r="A750" s="120">
        <v>7</v>
      </c>
      <c r="B750" s="119" t="s">
        <v>33</v>
      </c>
      <c r="C750" s="120"/>
      <c r="D750" s="195">
        <v>583</v>
      </c>
      <c r="E750" s="63">
        <f>D750*$E$2</f>
        <v>2869.9810023500004</v>
      </c>
      <c r="F750" s="63"/>
      <c r="G750" s="61">
        <f t="shared" si="596"/>
        <v>318.56789126085005</v>
      </c>
      <c r="H750" s="60">
        <f t="shared" si="597"/>
        <v>0</v>
      </c>
      <c r="I750" s="61">
        <f t="shared" si="598"/>
        <v>259.41758280241658</v>
      </c>
      <c r="J750" s="60">
        <f t="shared" si="599"/>
        <v>14.098781674044378</v>
      </c>
      <c r="K750" s="62" t="s">
        <v>61</v>
      </c>
      <c r="L750" s="63">
        <f t="shared" si="600"/>
        <v>2277.8967466126892</v>
      </c>
      <c r="M750" s="51"/>
      <c r="N750" s="150">
        <v>2149.74979104465</v>
      </c>
      <c r="O750" s="147"/>
      <c r="P750" s="128">
        <f t="shared" si="601"/>
        <v>128.14695556803917</v>
      </c>
    </row>
    <row r="751" spans="1:26" ht="12.5" x14ac:dyDescent="0.25">
      <c r="A751" s="120">
        <v>8</v>
      </c>
      <c r="B751" s="119" t="s">
        <v>33</v>
      </c>
      <c r="C751" s="120"/>
      <c r="D751" s="195">
        <v>615</v>
      </c>
      <c r="E751" s="63">
        <f>D751*$E$2</f>
        <v>3027.5099767500001</v>
      </c>
      <c r="F751" s="63"/>
      <c r="G751" s="61">
        <f t="shared" si="596"/>
        <v>336.05360741925</v>
      </c>
      <c r="H751" s="60">
        <f t="shared" si="597"/>
        <v>0</v>
      </c>
      <c r="I751" s="61">
        <f t="shared" si="598"/>
        <v>273.65662679843251</v>
      </c>
      <c r="J751" s="60">
        <f t="shared" si="599"/>
        <v>14.872642760784377</v>
      </c>
      <c r="K751" s="62" t="s">
        <v>61</v>
      </c>
      <c r="L751" s="63">
        <f t="shared" si="600"/>
        <v>2402.927099771533</v>
      </c>
      <c r="M751" s="51"/>
      <c r="N751" s="150">
        <v>2268.7670805142498</v>
      </c>
      <c r="O751" s="147"/>
      <c r="P751" s="128">
        <f t="shared" si="601"/>
        <v>134.16001925728324</v>
      </c>
    </row>
    <row r="752" spans="1:26" s="14" customFormat="1" ht="12.5" x14ac:dyDescent="0.25">
      <c r="A752" s="120">
        <v>9</v>
      </c>
      <c r="B752" s="119" t="s">
        <v>33</v>
      </c>
      <c r="C752" s="120"/>
      <c r="D752" s="195">
        <v>642</v>
      </c>
      <c r="E752" s="63">
        <f>D752*$E$2</f>
        <v>3160.4250489000001</v>
      </c>
      <c r="F752" s="63"/>
      <c r="G752" s="61">
        <f t="shared" si="596"/>
        <v>350.80718042789999</v>
      </c>
      <c r="H752" s="60">
        <f t="shared" si="597"/>
        <v>0</v>
      </c>
      <c r="I752" s="61">
        <f t="shared" si="598"/>
        <v>285.67082017007101</v>
      </c>
      <c r="J752" s="60">
        <f t="shared" si="599"/>
        <v>15.52558805272125</v>
      </c>
      <c r="K752" s="62" t="s">
        <v>61</v>
      </c>
      <c r="L752" s="63">
        <f t="shared" si="600"/>
        <v>2508.4214602493075</v>
      </c>
      <c r="M752" s="51"/>
      <c r="N752" s="150">
        <v>2369.1879185042249</v>
      </c>
      <c r="O752" s="147"/>
      <c r="P752" s="128">
        <f t="shared" si="601"/>
        <v>139.23354174508268</v>
      </c>
    </row>
    <row r="753" spans="1:26" s="14" customFormat="1" ht="12.5" x14ac:dyDescent="0.25">
      <c r="A753" s="120">
        <v>10</v>
      </c>
      <c r="B753" s="163" t="s">
        <v>43</v>
      </c>
      <c r="C753" s="120"/>
      <c r="D753" s="195">
        <v>678</v>
      </c>
      <c r="E753" s="63">
        <f>D753*$E$2</f>
        <v>3337.6451451000003</v>
      </c>
      <c r="F753" s="63"/>
      <c r="G753" s="61">
        <f t="shared" si="596"/>
        <v>370.47861110610006</v>
      </c>
      <c r="H753" s="60">
        <f t="shared" si="597"/>
        <v>0</v>
      </c>
      <c r="I753" s="61">
        <f t="shared" si="598"/>
        <v>301.68974466558905</v>
      </c>
      <c r="J753" s="60">
        <f t="shared" si="599"/>
        <v>16.396181775303752</v>
      </c>
      <c r="K753" s="62" t="s">
        <v>61</v>
      </c>
      <c r="L753" s="63">
        <f t="shared" si="600"/>
        <v>2649.0806075530072</v>
      </c>
      <c r="M753" s="51"/>
      <c r="N753" s="173">
        <v>2503.0823691575247</v>
      </c>
      <c r="O753" s="147"/>
      <c r="P753" s="170">
        <f t="shared" si="601"/>
        <v>145.99823839548253</v>
      </c>
    </row>
    <row r="754" spans="1:26" ht="13.5" customHeight="1" x14ac:dyDescent="0.25">
      <c r="A754" s="326" t="s">
        <v>103</v>
      </c>
      <c r="B754" s="326"/>
      <c r="C754" s="326"/>
      <c r="D754" s="326"/>
      <c r="E754" s="326"/>
      <c r="F754" s="326"/>
      <c r="G754" s="326"/>
      <c r="H754" s="326"/>
      <c r="I754" s="326"/>
      <c r="J754" s="326"/>
      <c r="K754" s="326"/>
      <c r="L754" s="326"/>
      <c r="M754" s="189"/>
      <c r="P754" s="172" t="s">
        <v>43</v>
      </c>
    </row>
    <row r="755" spans="1:26" ht="12.5" x14ac:dyDescent="0.25">
      <c r="A755" s="277" t="s">
        <v>26</v>
      </c>
      <c r="B755" s="53" t="s">
        <v>44</v>
      </c>
      <c r="C755" s="120" t="s">
        <v>32</v>
      </c>
      <c r="D755" s="120" t="s">
        <v>1</v>
      </c>
      <c r="E755" s="120" t="s">
        <v>3</v>
      </c>
      <c r="F755" s="120"/>
      <c r="G755" s="143" t="s">
        <v>5</v>
      </c>
      <c r="H755" s="120" t="s">
        <v>7</v>
      </c>
      <c r="I755" s="143" t="s">
        <v>6</v>
      </c>
      <c r="J755" s="120" t="s">
        <v>13</v>
      </c>
      <c r="K755" s="64" t="s">
        <v>14</v>
      </c>
      <c r="L755" s="120" t="s">
        <v>8</v>
      </c>
      <c r="M755" s="43"/>
      <c r="N755" s="124" t="s">
        <v>43</v>
      </c>
      <c r="O755" s="124"/>
      <c r="P755" s="172" t="s">
        <v>43</v>
      </c>
      <c r="Q755" s="6"/>
      <c r="R755" s="6"/>
      <c r="S755" s="6"/>
      <c r="T755" s="6"/>
      <c r="U755" s="6"/>
      <c r="V755" s="6"/>
      <c r="W755" s="6"/>
      <c r="X755" s="6"/>
      <c r="Y755" s="6"/>
      <c r="Z755" s="6"/>
    </row>
    <row r="756" spans="1:26" ht="20" x14ac:dyDescent="0.25">
      <c r="A756" s="277"/>
      <c r="B756" s="53" t="s">
        <v>45</v>
      </c>
      <c r="C756" s="67"/>
      <c r="D756" s="67" t="s">
        <v>2</v>
      </c>
      <c r="E756" s="67" t="s">
        <v>4</v>
      </c>
      <c r="F756" s="67"/>
      <c r="G756" s="70">
        <f>'Cat C '!$F$6</f>
        <v>0.111</v>
      </c>
      <c r="H756" s="67" t="s">
        <v>11</v>
      </c>
      <c r="I756" s="55">
        <f>'Cat C '!$H$6</f>
        <v>9.1999999999999998E-2</v>
      </c>
      <c r="J756" s="56">
        <f>'Cat C '!$I$6</f>
        <v>5.0000000000000001E-3</v>
      </c>
      <c r="K756" s="68" t="s">
        <v>12</v>
      </c>
      <c r="L756" s="67" t="s">
        <v>9</v>
      </c>
      <c r="M756" s="133"/>
      <c r="N756" s="174" t="s">
        <v>158</v>
      </c>
      <c r="P756" s="171" t="s">
        <v>157</v>
      </c>
    </row>
    <row r="757" spans="1:26" ht="12.5" x14ac:dyDescent="0.25">
      <c r="A757" s="120">
        <v>1</v>
      </c>
      <c r="B757" s="119" t="s">
        <v>30</v>
      </c>
      <c r="C757" s="120"/>
      <c r="D757" s="195">
        <v>470</v>
      </c>
      <c r="E757" s="63">
        <f t="shared" ref="E757:E762" si="602">D757*$E$2</f>
        <v>2313.7068115000002</v>
      </c>
      <c r="F757" s="63"/>
      <c r="G757" s="61">
        <f t="shared" ref="G757:G764" si="603">E757*$G$10</f>
        <v>256.8214560765</v>
      </c>
      <c r="H757" s="60">
        <f t="shared" ref="H757:H764" si="604">IF(E757&lt;$L$2,$L$2-E757,0)</f>
        <v>0</v>
      </c>
      <c r="I757" s="61">
        <f t="shared" ref="I757:I764" si="605">(E757*98.25%)*$I$10</f>
        <v>209.13595869148503</v>
      </c>
      <c r="J757" s="60">
        <f t="shared" ref="J757:J764" si="606">(E757*98.25%)*$J$10</f>
        <v>11.366084711493752</v>
      </c>
      <c r="K757" s="62" t="s">
        <v>61</v>
      </c>
      <c r="L757" s="63">
        <f t="shared" ref="L757:L764" si="607">E757-G757+H757-I757-J757</f>
        <v>1836.3833120205213</v>
      </c>
      <c r="M757" s="51"/>
      <c r="N757" s="150">
        <v>1729.469987605125</v>
      </c>
      <c r="O757" s="147"/>
      <c r="P757" s="128">
        <f t="shared" ref="P757:P765" si="608">L757-N757</f>
        <v>106.91332441539635</v>
      </c>
    </row>
    <row r="758" spans="1:26" ht="12.5" x14ac:dyDescent="0.25">
      <c r="A758" s="120">
        <v>2</v>
      </c>
      <c r="B758" s="119" t="s">
        <v>30</v>
      </c>
      <c r="C758" s="120"/>
      <c r="D758" s="195">
        <v>510</v>
      </c>
      <c r="E758" s="63">
        <f t="shared" si="602"/>
        <v>2510.6180295000004</v>
      </c>
      <c r="F758" s="63"/>
      <c r="G758" s="61">
        <f t="shared" si="603"/>
        <v>278.67860127450007</v>
      </c>
      <c r="H758" s="60">
        <f t="shared" si="604"/>
        <v>0</v>
      </c>
      <c r="I758" s="61">
        <f t="shared" si="605"/>
        <v>226.93476368650505</v>
      </c>
      <c r="J758" s="60">
        <f t="shared" si="606"/>
        <v>12.333411069918753</v>
      </c>
      <c r="K758" s="62" t="s">
        <v>61</v>
      </c>
      <c r="L758" s="63">
        <f t="shared" si="607"/>
        <v>1992.6712534690764</v>
      </c>
      <c r="M758" s="51"/>
      <c r="N758" s="150">
        <v>1878.2415994421249</v>
      </c>
      <c r="O758" s="147"/>
      <c r="P758" s="128">
        <f t="shared" si="608"/>
        <v>114.42965402695154</v>
      </c>
    </row>
    <row r="759" spans="1:26" ht="12.5" x14ac:dyDescent="0.25">
      <c r="A759" s="120">
        <v>3</v>
      </c>
      <c r="B759" s="119" t="s">
        <v>35</v>
      </c>
      <c r="C759" s="120"/>
      <c r="D759" s="195">
        <v>540</v>
      </c>
      <c r="E759" s="63">
        <f t="shared" si="602"/>
        <v>2658.3014430000003</v>
      </c>
      <c r="F759" s="63"/>
      <c r="G759" s="61">
        <f t="shared" si="603"/>
        <v>295.07146017300005</v>
      </c>
      <c r="H759" s="60">
        <f t="shared" si="604"/>
        <v>0</v>
      </c>
      <c r="I759" s="61">
        <f t="shared" si="605"/>
        <v>240.28386743277005</v>
      </c>
      <c r="J759" s="60">
        <f t="shared" si="606"/>
        <v>13.058905838737504</v>
      </c>
      <c r="K759" s="62" t="s">
        <v>61</v>
      </c>
      <c r="L759" s="63">
        <f t="shared" si="607"/>
        <v>2109.8872095554925</v>
      </c>
      <c r="M759" s="51"/>
      <c r="N759" s="150">
        <v>1989.8203083198748</v>
      </c>
      <c r="O759" s="147"/>
      <c r="P759" s="128">
        <f t="shared" si="608"/>
        <v>120.06690123561771</v>
      </c>
    </row>
    <row r="760" spans="1:26" ht="12.5" x14ac:dyDescent="0.25">
      <c r="A760" s="120">
        <v>4</v>
      </c>
      <c r="B760" s="119" t="s">
        <v>35</v>
      </c>
      <c r="C760" s="120"/>
      <c r="D760" s="195">
        <v>597</v>
      </c>
      <c r="E760" s="63">
        <f t="shared" si="602"/>
        <v>2938.8999286500002</v>
      </c>
      <c r="F760" s="63"/>
      <c r="G760" s="61">
        <f t="shared" si="603"/>
        <v>326.21789208015002</v>
      </c>
      <c r="H760" s="60">
        <f t="shared" si="604"/>
        <v>0</v>
      </c>
      <c r="I760" s="61">
        <f t="shared" si="605"/>
        <v>265.64716455067355</v>
      </c>
      <c r="J760" s="60">
        <f t="shared" si="606"/>
        <v>14.437345899493128</v>
      </c>
      <c r="K760" s="62" t="s">
        <v>61</v>
      </c>
      <c r="L760" s="63">
        <f t="shared" si="607"/>
        <v>2332.5975261196836</v>
      </c>
      <c r="M760" s="51"/>
      <c r="N760" s="150">
        <v>2201.8198551875994</v>
      </c>
      <c r="O760" s="147"/>
      <c r="P760" s="128">
        <f t="shared" si="608"/>
        <v>130.77767093208422</v>
      </c>
    </row>
    <row r="761" spans="1:26" ht="12.5" x14ac:dyDescent="0.25">
      <c r="A761" s="120">
        <v>5</v>
      </c>
      <c r="B761" s="119" t="s">
        <v>72</v>
      </c>
      <c r="C761" s="120"/>
      <c r="D761" s="195">
        <v>650</v>
      </c>
      <c r="E761" s="63">
        <f t="shared" si="602"/>
        <v>3199.8072925000001</v>
      </c>
      <c r="F761" s="63"/>
      <c r="G761" s="61">
        <f t="shared" si="603"/>
        <v>355.1786094675</v>
      </c>
      <c r="H761" s="60">
        <f t="shared" si="604"/>
        <v>0</v>
      </c>
      <c r="I761" s="61">
        <f t="shared" si="605"/>
        <v>289.23058116907504</v>
      </c>
      <c r="J761" s="60">
        <f t="shared" si="606"/>
        <v>15.719053324406252</v>
      </c>
      <c r="K761" s="62" t="s">
        <v>61</v>
      </c>
      <c r="L761" s="63">
        <f t="shared" si="607"/>
        <v>2539.6790485390193</v>
      </c>
      <c r="M761" s="51"/>
      <c r="N761" s="150">
        <v>2398.942240871625</v>
      </c>
      <c r="O761" s="147"/>
      <c r="P761" s="128">
        <f t="shared" si="608"/>
        <v>140.73680766739426</v>
      </c>
    </row>
    <row r="762" spans="1:26" ht="12.5" x14ac:dyDescent="0.25">
      <c r="A762" s="120">
        <v>6</v>
      </c>
      <c r="B762" s="119" t="s">
        <v>72</v>
      </c>
      <c r="C762" s="120"/>
      <c r="D762" s="195">
        <v>695</v>
      </c>
      <c r="E762" s="63">
        <f t="shared" si="602"/>
        <v>3421.33241275</v>
      </c>
      <c r="F762" s="63"/>
      <c r="G762" s="61">
        <f t="shared" si="603"/>
        <v>379.76789781525002</v>
      </c>
      <c r="H762" s="60">
        <f t="shared" si="604"/>
        <v>0</v>
      </c>
      <c r="I762" s="61">
        <f t="shared" si="605"/>
        <v>309.2542367884725</v>
      </c>
      <c r="J762" s="60">
        <f t="shared" si="606"/>
        <v>16.807295477634376</v>
      </c>
      <c r="K762" s="62" t="s">
        <v>61</v>
      </c>
      <c r="L762" s="63">
        <f t="shared" si="607"/>
        <v>2715.5029826686432</v>
      </c>
      <c r="M762" s="51"/>
      <c r="N762" s="150">
        <v>2566.3103041882496</v>
      </c>
      <c r="O762" s="147"/>
      <c r="P762" s="128">
        <f t="shared" si="608"/>
        <v>149.19267848039362</v>
      </c>
    </row>
    <row r="763" spans="1:26" ht="12.5" x14ac:dyDescent="0.25">
      <c r="A763" s="120">
        <v>7</v>
      </c>
      <c r="B763" s="119" t="s">
        <v>72</v>
      </c>
      <c r="C763" s="120"/>
      <c r="D763" s="195">
        <v>741</v>
      </c>
      <c r="E763" s="63">
        <f>D763*$E$2</f>
        <v>3647.7803134500004</v>
      </c>
      <c r="F763" s="63"/>
      <c r="G763" s="61">
        <f t="shared" si="603"/>
        <v>404.90361479295007</v>
      </c>
      <c r="H763" s="60">
        <f t="shared" si="604"/>
        <v>0</v>
      </c>
      <c r="I763" s="61">
        <f t="shared" si="605"/>
        <v>329.72286253274552</v>
      </c>
      <c r="J763" s="60">
        <f t="shared" si="606"/>
        <v>17.919720789823128</v>
      </c>
      <c r="K763" s="62" t="s">
        <v>61</v>
      </c>
      <c r="L763" s="63">
        <f t="shared" si="607"/>
        <v>2895.2341153344814</v>
      </c>
      <c r="M763" s="51"/>
      <c r="N763" s="150">
        <v>2737.3976578007996</v>
      </c>
      <c r="O763" s="147"/>
      <c r="P763" s="128">
        <f t="shared" si="608"/>
        <v>157.83645753368182</v>
      </c>
    </row>
    <row r="764" spans="1:26" ht="12.5" x14ac:dyDescent="0.25">
      <c r="A764" s="120">
        <v>8</v>
      </c>
      <c r="B764" s="119" t="s">
        <v>102</v>
      </c>
      <c r="C764" s="120"/>
      <c r="D764" s="195">
        <v>761</v>
      </c>
      <c r="E764" s="63">
        <f>D764*$E$2</f>
        <v>3746.2359224500001</v>
      </c>
      <c r="F764" s="63"/>
      <c r="G764" s="61">
        <f t="shared" si="603"/>
        <v>415.83218739195001</v>
      </c>
      <c r="H764" s="60">
        <f t="shared" si="604"/>
        <v>0</v>
      </c>
      <c r="I764" s="61">
        <f t="shared" si="605"/>
        <v>338.62226503025551</v>
      </c>
      <c r="J764" s="60">
        <f t="shared" si="606"/>
        <v>18.403383969035627</v>
      </c>
      <c r="K764" s="62" t="s">
        <v>61</v>
      </c>
      <c r="L764" s="63">
        <f t="shared" si="607"/>
        <v>2973.378086058759</v>
      </c>
      <c r="M764" s="51"/>
      <c r="N764" s="150">
        <v>2811.7834637193</v>
      </c>
      <c r="O764" s="147"/>
      <c r="P764" s="128">
        <f t="shared" si="608"/>
        <v>161.59462233945897</v>
      </c>
    </row>
    <row r="765" spans="1:26" ht="13.5" customHeight="1" x14ac:dyDescent="0.25">
      <c r="A765" s="54">
        <v>9</v>
      </c>
      <c r="B765" s="160" t="s">
        <v>43</v>
      </c>
      <c r="C765" s="156"/>
      <c r="D765" s="195">
        <v>788</v>
      </c>
      <c r="E765" s="59">
        <f>D765*$E$2</f>
        <v>3879.1509946000001</v>
      </c>
      <c r="F765" s="59"/>
      <c r="G765" s="153">
        <f t="shared" ref="G765" si="609">E765*$G$10</f>
        <v>430.58576040060001</v>
      </c>
      <c r="H765" s="114">
        <f t="shared" ref="H765" si="610">IF(E765&lt;$L$2,$L$2-E765,0)</f>
        <v>0</v>
      </c>
      <c r="I765" s="153">
        <f t="shared" ref="I765" si="611">(E765*98.25%)*$I$10</f>
        <v>350.63645840189406</v>
      </c>
      <c r="J765" s="114">
        <f t="shared" ref="J765" si="612">(E765*98.25%)*$J$10</f>
        <v>19.056329260972504</v>
      </c>
      <c r="K765" s="154" t="s">
        <v>61</v>
      </c>
      <c r="L765" s="59">
        <f t="shared" ref="L765" si="613">E765-G765+H765-I765-J765</f>
        <v>3078.8724465365335</v>
      </c>
      <c r="M765" s="51"/>
      <c r="N765" s="173">
        <v>2912.2043017092747</v>
      </c>
      <c r="O765" s="147"/>
      <c r="P765" s="170">
        <f t="shared" si="608"/>
        <v>166.66814482725886</v>
      </c>
    </row>
    <row r="766" spans="1:26" ht="12.5" x14ac:dyDescent="0.25">
      <c r="A766" s="326" t="s">
        <v>104</v>
      </c>
      <c r="B766" s="326"/>
      <c r="C766" s="326"/>
      <c r="D766" s="326"/>
      <c r="E766" s="326"/>
      <c r="F766" s="326"/>
      <c r="G766" s="326"/>
      <c r="H766" s="326"/>
      <c r="I766" s="326"/>
      <c r="J766" s="326"/>
      <c r="K766" s="326"/>
      <c r="L766" s="326"/>
      <c r="M766" s="189"/>
      <c r="N766" s="124"/>
      <c r="O766" s="124"/>
      <c r="P766" s="172" t="s">
        <v>43</v>
      </c>
      <c r="Q766" s="6"/>
      <c r="R766" s="6"/>
      <c r="S766" s="6"/>
      <c r="T766" s="6"/>
      <c r="U766" s="6"/>
      <c r="V766" s="6"/>
      <c r="W766" s="6"/>
      <c r="X766" s="6"/>
      <c r="Y766" s="6"/>
      <c r="Z766" s="6"/>
    </row>
    <row r="767" spans="1:26" ht="12.5" x14ac:dyDescent="0.25">
      <c r="A767" s="277" t="s">
        <v>26</v>
      </c>
      <c r="B767" s="53" t="s">
        <v>44</v>
      </c>
      <c r="C767" s="120" t="s">
        <v>32</v>
      </c>
      <c r="D767" s="120" t="s">
        <v>1</v>
      </c>
      <c r="E767" s="120" t="s">
        <v>3</v>
      </c>
      <c r="F767" s="120"/>
      <c r="G767" s="143" t="s">
        <v>5</v>
      </c>
      <c r="H767" s="120" t="s">
        <v>7</v>
      </c>
      <c r="I767" s="143" t="s">
        <v>6</v>
      </c>
      <c r="J767" s="120" t="s">
        <v>13</v>
      </c>
      <c r="K767" s="64" t="s">
        <v>14</v>
      </c>
      <c r="L767" s="120" t="s">
        <v>8</v>
      </c>
      <c r="M767" s="43"/>
      <c r="N767" s="123" t="s">
        <v>43</v>
      </c>
      <c r="P767" s="172" t="s">
        <v>43</v>
      </c>
    </row>
    <row r="768" spans="1:26" ht="20" x14ac:dyDescent="0.25">
      <c r="A768" s="277"/>
      <c r="B768" s="53" t="s">
        <v>45</v>
      </c>
      <c r="C768" s="67"/>
      <c r="D768" s="67" t="s">
        <v>2</v>
      </c>
      <c r="E768" s="67" t="s">
        <v>4</v>
      </c>
      <c r="F768" s="67"/>
      <c r="G768" s="70">
        <f>'Cat C '!$F$6</f>
        <v>0.111</v>
      </c>
      <c r="H768" s="67" t="s">
        <v>11</v>
      </c>
      <c r="I768" s="55">
        <f>'Cat C '!$H$6</f>
        <v>9.1999999999999998E-2</v>
      </c>
      <c r="J768" s="56">
        <f>'Cat C '!$I$6</f>
        <v>5.0000000000000001E-3</v>
      </c>
      <c r="K768" s="68" t="s">
        <v>12</v>
      </c>
      <c r="L768" s="67" t="s">
        <v>9</v>
      </c>
      <c r="M768" s="133"/>
      <c r="N768" s="174" t="s">
        <v>158</v>
      </c>
      <c r="P768" s="171" t="s">
        <v>157</v>
      </c>
    </row>
    <row r="769" spans="1:26" ht="12.5" x14ac:dyDescent="0.25">
      <c r="A769" s="120">
        <v>1</v>
      </c>
      <c r="B769" s="119" t="s">
        <v>30</v>
      </c>
      <c r="C769" s="120"/>
      <c r="D769" s="195">
        <v>507</v>
      </c>
      <c r="E769" s="63">
        <f t="shared" ref="E769:E774" si="614">D769*$E$2</f>
        <v>2495.84968815</v>
      </c>
      <c r="F769" s="63"/>
      <c r="G769" s="61">
        <f t="shared" ref="G769:G775" si="615">E769*$G$10</f>
        <v>277.03931538465002</v>
      </c>
      <c r="H769" s="60">
        <f t="shared" ref="H769:H775" si="616">IF(E769&lt;$L$2,$L$2-E769,0)</f>
        <v>0</v>
      </c>
      <c r="I769" s="61">
        <f t="shared" ref="I769:I775" si="617">(E769*98.25%)*$I$10</f>
        <v>225.59985331187849</v>
      </c>
      <c r="J769" s="60">
        <f t="shared" ref="J769:J775" si="618">(E769*98.25%)*$J$10</f>
        <v>12.260861593036875</v>
      </c>
      <c r="K769" s="62" t="s">
        <v>61</v>
      </c>
      <c r="L769" s="63">
        <f t="shared" ref="L769:L775" si="619">E769-G769+H769-I769-J769</f>
        <v>1980.9496578604349</v>
      </c>
      <c r="M769" s="51"/>
      <c r="N769" s="150">
        <v>1867.0837285543503</v>
      </c>
      <c r="O769" s="147"/>
      <c r="P769" s="128">
        <f t="shared" ref="P769:P776" si="620">L769-N769</f>
        <v>113.86592930608458</v>
      </c>
    </row>
    <row r="770" spans="1:26" ht="12.5" x14ac:dyDescent="0.25">
      <c r="A770" s="120">
        <v>2</v>
      </c>
      <c r="B770" s="119" t="s">
        <v>30</v>
      </c>
      <c r="C770" s="120"/>
      <c r="D770" s="195">
        <v>543</v>
      </c>
      <c r="E770" s="63">
        <f t="shared" si="614"/>
        <v>2673.0697843500002</v>
      </c>
      <c r="F770" s="63"/>
      <c r="G770" s="61">
        <f t="shared" si="615"/>
        <v>296.71074606285003</v>
      </c>
      <c r="H770" s="60">
        <f t="shared" si="616"/>
        <v>0</v>
      </c>
      <c r="I770" s="61">
        <f t="shared" si="617"/>
        <v>241.6187778073965</v>
      </c>
      <c r="J770" s="60">
        <f t="shared" si="618"/>
        <v>13.131455315619377</v>
      </c>
      <c r="K770" s="62" t="s">
        <v>61</v>
      </c>
      <c r="L770" s="63">
        <f t="shared" si="619"/>
        <v>2121.6088051641345</v>
      </c>
      <c r="M770" s="51"/>
      <c r="N770" s="150">
        <v>2000.9781792076499</v>
      </c>
      <c r="O770" s="147"/>
      <c r="P770" s="128">
        <f t="shared" si="620"/>
        <v>120.63062595648466</v>
      </c>
    </row>
    <row r="771" spans="1:26" ht="12.5" x14ac:dyDescent="0.25">
      <c r="A771" s="120">
        <v>3</v>
      </c>
      <c r="B771" s="119" t="s">
        <v>35</v>
      </c>
      <c r="C771" s="120"/>
      <c r="D771" s="195">
        <v>609</v>
      </c>
      <c r="E771" s="63">
        <f t="shared" si="614"/>
        <v>2997.9732940500003</v>
      </c>
      <c r="F771" s="63"/>
      <c r="G771" s="61">
        <f t="shared" si="615"/>
        <v>332.77503563955003</v>
      </c>
      <c r="H771" s="60">
        <f t="shared" si="616"/>
        <v>0</v>
      </c>
      <c r="I771" s="61">
        <f t="shared" si="617"/>
        <v>270.98680604917951</v>
      </c>
      <c r="J771" s="60">
        <f t="shared" si="618"/>
        <v>14.727543807020627</v>
      </c>
      <c r="K771" s="62" t="s">
        <v>61</v>
      </c>
      <c r="L771" s="63">
        <f t="shared" si="619"/>
        <v>2379.4839085542503</v>
      </c>
      <c r="M771" s="51"/>
      <c r="N771" s="150">
        <v>2246.4513387386996</v>
      </c>
      <c r="O771" s="147"/>
      <c r="P771" s="128">
        <f t="shared" si="620"/>
        <v>133.03256981555069</v>
      </c>
    </row>
    <row r="772" spans="1:26" ht="12.5" x14ac:dyDescent="0.25">
      <c r="A772" s="120">
        <v>4</v>
      </c>
      <c r="B772" s="119" t="s">
        <v>35</v>
      </c>
      <c r="C772" s="120"/>
      <c r="D772" s="195">
        <v>661</v>
      </c>
      <c r="E772" s="63">
        <f t="shared" si="614"/>
        <v>3253.9578774500001</v>
      </c>
      <c r="F772" s="63"/>
      <c r="G772" s="61">
        <f t="shared" si="615"/>
        <v>361.18932439694998</v>
      </c>
      <c r="H772" s="60">
        <f t="shared" si="616"/>
        <v>0</v>
      </c>
      <c r="I772" s="61">
        <f t="shared" si="617"/>
        <v>294.12525254270554</v>
      </c>
      <c r="J772" s="60">
        <f t="shared" si="618"/>
        <v>15.985068072973126</v>
      </c>
      <c r="K772" s="62" t="s">
        <v>61</v>
      </c>
      <c r="L772" s="63">
        <f t="shared" si="619"/>
        <v>2582.6582324373712</v>
      </c>
      <c r="M772" s="51"/>
      <c r="N772" s="150">
        <v>2439.8544341268002</v>
      </c>
      <c r="O772" s="147"/>
      <c r="P772" s="128">
        <f t="shared" si="620"/>
        <v>142.80379831057098</v>
      </c>
    </row>
    <row r="773" spans="1:26" ht="12.5" x14ac:dyDescent="0.25">
      <c r="A773" s="120">
        <v>5</v>
      </c>
      <c r="B773" s="119" t="s">
        <v>72</v>
      </c>
      <c r="C773" s="120"/>
      <c r="D773" s="195">
        <v>699</v>
      </c>
      <c r="E773" s="63">
        <f t="shared" si="614"/>
        <v>3441.02353455</v>
      </c>
      <c r="F773" s="63"/>
      <c r="G773" s="61">
        <f t="shared" si="615"/>
        <v>381.95361233505002</v>
      </c>
      <c r="H773" s="60">
        <f t="shared" si="616"/>
        <v>0</v>
      </c>
      <c r="I773" s="61">
        <f t="shared" si="617"/>
        <v>311.03411728797448</v>
      </c>
      <c r="J773" s="60">
        <f t="shared" si="618"/>
        <v>16.904028113476876</v>
      </c>
      <c r="K773" s="62" t="s">
        <v>61</v>
      </c>
      <c r="L773" s="63">
        <f t="shared" si="619"/>
        <v>2731.1317768134991</v>
      </c>
      <c r="M773" s="51"/>
      <c r="N773" s="150">
        <v>2581.1874653719497</v>
      </c>
      <c r="O773" s="147"/>
      <c r="P773" s="128">
        <f t="shared" si="620"/>
        <v>149.94431144154942</v>
      </c>
    </row>
    <row r="774" spans="1:26" ht="12.5" x14ac:dyDescent="0.25">
      <c r="A774" s="120">
        <v>6</v>
      </c>
      <c r="B774" s="119" t="s">
        <v>72</v>
      </c>
      <c r="C774" s="120"/>
      <c r="D774" s="195">
        <v>761</v>
      </c>
      <c r="E774" s="63">
        <f t="shared" si="614"/>
        <v>3746.2359224500001</v>
      </c>
      <c r="F774" s="63"/>
      <c r="G774" s="61">
        <f t="shared" si="615"/>
        <v>415.83218739195001</v>
      </c>
      <c r="H774" s="60">
        <f t="shared" si="616"/>
        <v>0</v>
      </c>
      <c r="I774" s="61">
        <f t="shared" si="617"/>
        <v>338.62226503025551</v>
      </c>
      <c r="J774" s="60">
        <f t="shared" si="618"/>
        <v>18.403383969035627</v>
      </c>
      <c r="K774" s="62" t="s">
        <v>61</v>
      </c>
      <c r="L774" s="63">
        <f t="shared" si="619"/>
        <v>2973.378086058759</v>
      </c>
      <c r="M774" s="51"/>
      <c r="N774" s="150">
        <v>2811.7834637193</v>
      </c>
      <c r="O774" s="147"/>
      <c r="P774" s="128">
        <f t="shared" si="620"/>
        <v>161.59462233945897</v>
      </c>
    </row>
    <row r="775" spans="1:26" s="14" customFormat="1" ht="12.5" x14ac:dyDescent="0.25">
      <c r="A775" s="120">
        <v>7</v>
      </c>
      <c r="B775" s="119" t="s">
        <v>36</v>
      </c>
      <c r="C775" s="120"/>
      <c r="D775" s="195">
        <v>811</v>
      </c>
      <c r="E775" s="63">
        <f>D775*$E$2</f>
        <v>3992.3749449500001</v>
      </c>
      <c r="F775" s="63"/>
      <c r="G775" s="61">
        <f t="shared" si="615"/>
        <v>443.15361888945</v>
      </c>
      <c r="H775" s="60">
        <f t="shared" si="616"/>
        <v>0</v>
      </c>
      <c r="I775" s="61">
        <f t="shared" si="617"/>
        <v>360.87077127403052</v>
      </c>
      <c r="J775" s="60">
        <f t="shared" si="618"/>
        <v>19.612541917066878</v>
      </c>
      <c r="K775" s="62" t="s">
        <v>61</v>
      </c>
      <c r="L775" s="63">
        <f t="shared" si="619"/>
        <v>3168.7380128694526</v>
      </c>
      <c r="M775" s="51"/>
      <c r="N775" s="150">
        <v>2997.7479785155497</v>
      </c>
      <c r="O775" s="147"/>
      <c r="P775" s="128">
        <f t="shared" si="620"/>
        <v>170.99003435390296</v>
      </c>
    </row>
    <row r="776" spans="1:26" s="14" customFormat="1" ht="12.5" x14ac:dyDescent="0.25">
      <c r="A776" s="54">
        <v>8</v>
      </c>
      <c r="B776" s="160" t="s">
        <v>43</v>
      </c>
      <c r="C776" s="156"/>
      <c r="D776" s="195">
        <v>826</v>
      </c>
      <c r="E776" s="59">
        <f>D776*$E$2</f>
        <v>4066.2166517000001</v>
      </c>
      <c r="F776" s="59"/>
      <c r="G776" s="153">
        <f t="shared" ref="G776" si="621">E776*$G$10</f>
        <v>451.35004833869999</v>
      </c>
      <c r="H776" s="114">
        <f t="shared" ref="H776" si="622">IF(E776&lt;$L$2,$L$2-E776,0)</f>
        <v>0</v>
      </c>
      <c r="I776" s="153">
        <f t="shared" ref="I776" si="623">(E776*98.25%)*$I$10</f>
        <v>367.545323147163</v>
      </c>
      <c r="J776" s="114">
        <f t="shared" ref="J776" si="624">(E776*98.25%)*$J$10</f>
        <v>19.975289301476252</v>
      </c>
      <c r="K776" s="154" t="s">
        <v>61</v>
      </c>
      <c r="L776" s="59">
        <f t="shared" ref="L776" si="625">E776-G776+H776-I776-J776</f>
        <v>3227.3459909126609</v>
      </c>
      <c r="M776" s="51"/>
      <c r="N776" s="173">
        <v>3053.5373329544245</v>
      </c>
      <c r="O776" s="147"/>
      <c r="P776" s="170">
        <f t="shared" si="620"/>
        <v>173.80865795823638</v>
      </c>
    </row>
    <row r="777" spans="1:26" ht="13.5" customHeight="1" x14ac:dyDescent="0.25">
      <c r="A777" s="326" t="s">
        <v>99</v>
      </c>
      <c r="B777" s="326"/>
      <c r="C777" s="326"/>
      <c r="D777" s="326"/>
      <c r="E777" s="326"/>
      <c r="F777" s="326"/>
      <c r="G777" s="326"/>
      <c r="H777" s="326"/>
      <c r="I777" s="326"/>
      <c r="J777" s="326"/>
      <c r="K777" s="326"/>
      <c r="L777" s="326"/>
      <c r="M777" s="189"/>
      <c r="P777" s="172" t="s">
        <v>43</v>
      </c>
    </row>
    <row r="778" spans="1:26" ht="12.5" x14ac:dyDescent="0.25">
      <c r="A778" s="277" t="s">
        <v>26</v>
      </c>
      <c r="B778" s="53" t="s">
        <v>44</v>
      </c>
      <c r="C778" s="120" t="s">
        <v>32</v>
      </c>
      <c r="D778" s="120" t="s">
        <v>1</v>
      </c>
      <c r="E778" s="120" t="s">
        <v>3</v>
      </c>
      <c r="F778" s="120"/>
      <c r="G778" s="143" t="s">
        <v>5</v>
      </c>
      <c r="H778" s="120" t="s">
        <v>7</v>
      </c>
      <c r="I778" s="143" t="s">
        <v>6</v>
      </c>
      <c r="J778" s="120" t="s">
        <v>13</v>
      </c>
      <c r="K778" s="64" t="s">
        <v>14</v>
      </c>
      <c r="L778" s="120" t="s">
        <v>8</v>
      </c>
      <c r="M778" s="43"/>
      <c r="N778" s="124" t="s">
        <v>43</v>
      </c>
      <c r="O778" s="124"/>
      <c r="P778" s="172" t="s">
        <v>43</v>
      </c>
      <c r="Q778" s="6"/>
      <c r="R778" s="6"/>
      <c r="S778" s="6"/>
      <c r="T778" s="6"/>
      <c r="U778" s="6"/>
      <c r="V778" s="6"/>
      <c r="W778" s="6"/>
      <c r="X778" s="6"/>
      <c r="Y778" s="6"/>
      <c r="Z778" s="6"/>
    </row>
    <row r="779" spans="1:26" ht="20" x14ac:dyDescent="0.25">
      <c r="A779" s="277"/>
      <c r="B779" s="53" t="s">
        <v>45</v>
      </c>
      <c r="C779" s="67"/>
      <c r="D779" s="67" t="s">
        <v>2</v>
      </c>
      <c r="E779" s="67" t="s">
        <v>4</v>
      </c>
      <c r="F779" s="67"/>
      <c r="G779" s="70">
        <f>'Cat C '!$F$6</f>
        <v>0.111</v>
      </c>
      <c r="H779" s="67" t="s">
        <v>11</v>
      </c>
      <c r="I779" s="55">
        <f>'Cat C '!$H$6</f>
        <v>9.1999999999999998E-2</v>
      </c>
      <c r="J779" s="56">
        <f>'Cat C '!$I$6</f>
        <v>5.0000000000000001E-3</v>
      </c>
      <c r="K779" s="68" t="s">
        <v>12</v>
      </c>
      <c r="L779" s="67" t="s">
        <v>9</v>
      </c>
      <c r="M779" s="133"/>
      <c r="N779" s="174" t="s">
        <v>158</v>
      </c>
      <c r="P779" s="171" t="s">
        <v>157</v>
      </c>
    </row>
    <row r="780" spans="1:26" ht="12.5" x14ac:dyDescent="0.25">
      <c r="A780" s="120">
        <v>1</v>
      </c>
      <c r="B780" s="119" t="s">
        <v>63</v>
      </c>
      <c r="C780" s="120"/>
      <c r="D780" s="195">
        <v>466</v>
      </c>
      <c r="E780" s="63">
        <f t="shared" ref="E780:E785" si="626">D780*$E$2</f>
        <v>2294.0156897000002</v>
      </c>
      <c r="F780" s="63"/>
      <c r="G780" s="61">
        <f t="shared" ref="G780:G788" si="627">E780*$G$10</f>
        <v>254.63574155670003</v>
      </c>
      <c r="H780" s="60">
        <f t="shared" ref="H780:H788" si="628">IF(E780&lt;$L$2,$L$2-E780,0)</f>
        <v>0</v>
      </c>
      <c r="I780" s="61">
        <f t="shared" ref="I780:I788" si="629">(E780*98.25%)*$I$10</f>
        <v>207.35607819198304</v>
      </c>
      <c r="J780" s="60">
        <f t="shared" ref="J780:J788" si="630">(E780*98.25%)*$J$10</f>
        <v>11.269352075651252</v>
      </c>
      <c r="K780" s="62" t="s">
        <v>61</v>
      </c>
      <c r="L780" s="63">
        <f t="shared" ref="L780:L788" si="631">E780-G780+H780-I780-J780</f>
        <v>1820.7545178756659</v>
      </c>
      <c r="M780" s="51"/>
      <c r="N780" s="150">
        <v>1714.5928264214249</v>
      </c>
      <c r="O780" s="147"/>
      <c r="P780" s="128">
        <f t="shared" ref="P780:P788" si="632">L780-N780</f>
        <v>106.16169145424101</v>
      </c>
    </row>
    <row r="781" spans="1:26" ht="12.5" x14ac:dyDescent="0.25">
      <c r="A781" s="120">
        <v>2</v>
      </c>
      <c r="B781" s="119" t="s">
        <v>37</v>
      </c>
      <c r="C781" s="120"/>
      <c r="D781" s="195">
        <v>510</v>
      </c>
      <c r="E781" s="63">
        <f t="shared" si="626"/>
        <v>2510.6180295000004</v>
      </c>
      <c r="F781" s="63"/>
      <c r="G781" s="61">
        <f t="shared" si="627"/>
        <v>278.67860127450007</v>
      </c>
      <c r="H781" s="60">
        <f t="shared" si="628"/>
        <v>0</v>
      </c>
      <c r="I781" s="61">
        <f t="shared" si="629"/>
        <v>226.93476368650505</v>
      </c>
      <c r="J781" s="60">
        <f t="shared" si="630"/>
        <v>12.333411069918753</v>
      </c>
      <c r="K781" s="62" t="s">
        <v>61</v>
      </c>
      <c r="L781" s="63">
        <f t="shared" si="631"/>
        <v>1992.6712534690764</v>
      </c>
      <c r="M781" s="51"/>
      <c r="N781" s="150">
        <v>1878.2415994421249</v>
      </c>
      <c r="O781" s="147"/>
      <c r="P781" s="128">
        <f t="shared" si="632"/>
        <v>114.42965402695154</v>
      </c>
    </row>
    <row r="782" spans="1:26" ht="12.5" x14ac:dyDescent="0.25">
      <c r="A782" s="120">
        <v>3</v>
      </c>
      <c r="B782" s="119" t="s">
        <v>37</v>
      </c>
      <c r="C782" s="120"/>
      <c r="D782" s="195">
        <v>560</v>
      </c>
      <c r="E782" s="63">
        <f t="shared" si="626"/>
        <v>2756.7570520000004</v>
      </c>
      <c r="F782" s="63"/>
      <c r="G782" s="61">
        <f t="shared" si="627"/>
        <v>306.00003277200005</v>
      </c>
      <c r="H782" s="60">
        <f t="shared" si="628"/>
        <v>0</v>
      </c>
      <c r="I782" s="61">
        <f t="shared" si="629"/>
        <v>249.18326993028003</v>
      </c>
      <c r="J782" s="60">
        <f t="shared" si="630"/>
        <v>13.542569017950003</v>
      </c>
      <c r="K782" s="62" t="s">
        <v>61</v>
      </c>
      <c r="L782" s="63">
        <f t="shared" si="631"/>
        <v>2188.0311802797705</v>
      </c>
      <c r="M782" s="51"/>
      <c r="N782" s="150">
        <v>2064.2061142383754</v>
      </c>
      <c r="O782" s="147"/>
      <c r="P782" s="128">
        <f t="shared" si="632"/>
        <v>123.82506604139508</v>
      </c>
    </row>
    <row r="783" spans="1:26" ht="12.5" x14ac:dyDescent="0.25">
      <c r="A783" s="120">
        <v>4</v>
      </c>
      <c r="B783" s="119" t="s">
        <v>37</v>
      </c>
      <c r="C783" s="120"/>
      <c r="D783" s="195">
        <v>597</v>
      </c>
      <c r="E783" s="63">
        <f t="shared" si="626"/>
        <v>2938.8999286500002</v>
      </c>
      <c r="F783" s="63"/>
      <c r="G783" s="61">
        <f t="shared" si="627"/>
        <v>326.21789208015002</v>
      </c>
      <c r="H783" s="60">
        <f t="shared" si="628"/>
        <v>0</v>
      </c>
      <c r="I783" s="61">
        <f t="shared" si="629"/>
        <v>265.64716455067355</v>
      </c>
      <c r="J783" s="60">
        <f t="shared" si="630"/>
        <v>14.437345899493128</v>
      </c>
      <c r="K783" s="62" t="s">
        <v>61</v>
      </c>
      <c r="L783" s="63">
        <f t="shared" si="631"/>
        <v>2332.5975261196836</v>
      </c>
      <c r="M783" s="51"/>
      <c r="N783" s="150">
        <v>2201.8198551875994</v>
      </c>
      <c r="O783" s="147"/>
      <c r="P783" s="128">
        <f t="shared" si="632"/>
        <v>130.77767093208422</v>
      </c>
    </row>
    <row r="784" spans="1:26" ht="12.5" x14ac:dyDescent="0.25">
      <c r="A784" s="120">
        <v>5</v>
      </c>
      <c r="B784" s="119" t="s">
        <v>30</v>
      </c>
      <c r="C784" s="120"/>
      <c r="D784" s="195">
        <v>633</v>
      </c>
      <c r="E784" s="63">
        <f t="shared" si="626"/>
        <v>3116.1200248500004</v>
      </c>
      <c r="F784" s="63"/>
      <c r="G784" s="61">
        <f t="shared" si="627"/>
        <v>345.88932275835003</v>
      </c>
      <c r="H784" s="60">
        <f t="shared" si="628"/>
        <v>0</v>
      </c>
      <c r="I784" s="61">
        <f t="shared" si="629"/>
        <v>281.66608904619153</v>
      </c>
      <c r="J784" s="60">
        <f t="shared" si="630"/>
        <v>15.307939622075628</v>
      </c>
      <c r="K784" s="62" t="s">
        <v>61</v>
      </c>
      <c r="L784" s="63">
        <f t="shared" si="631"/>
        <v>2473.2566734233833</v>
      </c>
      <c r="M784" s="51"/>
      <c r="N784" s="150">
        <v>2335.7143058408997</v>
      </c>
      <c r="O784" s="147"/>
      <c r="P784" s="128">
        <f t="shared" si="632"/>
        <v>137.54236758248362</v>
      </c>
    </row>
    <row r="785" spans="1:1775" ht="12.5" x14ac:dyDescent="0.25">
      <c r="A785" s="120">
        <v>6</v>
      </c>
      <c r="B785" s="119" t="s">
        <v>34</v>
      </c>
      <c r="C785" s="120"/>
      <c r="D785" s="195">
        <v>672</v>
      </c>
      <c r="E785" s="63">
        <f t="shared" si="626"/>
        <v>3308.1084624</v>
      </c>
      <c r="F785" s="63"/>
      <c r="G785" s="61">
        <f t="shared" si="627"/>
        <v>367.20003932640003</v>
      </c>
      <c r="H785" s="60">
        <f t="shared" si="628"/>
        <v>0</v>
      </c>
      <c r="I785" s="61">
        <f t="shared" si="629"/>
        <v>299.01992391633604</v>
      </c>
      <c r="J785" s="60">
        <f t="shared" si="630"/>
        <v>16.251082821540002</v>
      </c>
      <c r="K785" s="62" t="s">
        <v>61</v>
      </c>
      <c r="L785" s="63">
        <f t="shared" si="631"/>
        <v>2625.6374163357236</v>
      </c>
      <c r="M785" s="51"/>
      <c r="N785" s="150">
        <v>2480.766627381975</v>
      </c>
      <c r="O785" s="147"/>
      <c r="P785" s="128">
        <f t="shared" si="632"/>
        <v>144.87078895374862</v>
      </c>
    </row>
    <row r="786" spans="1:1775" s="10" customFormat="1" ht="13.5" customHeight="1" x14ac:dyDescent="0.25">
      <c r="A786" s="120">
        <v>7</v>
      </c>
      <c r="B786" s="119" t="s">
        <v>34</v>
      </c>
      <c r="C786" s="120"/>
      <c r="D786" s="195">
        <v>710</v>
      </c>
      <c r="E786" s="63">
        <f>D786*$E$2</f>
        <v>3495.1741195000004</v>
      </c>
      <c r="F786" s="63"/>
      <c r="G786" s="61">
        <f t="shared" si="627"/>
        <v>387.96432726450007</v>
      </c>
      <c r="H786" s="60">
        <f t="shared" si="628"/>
        <v>0</v>
      </c>
      <c r="I786" s="61">
        <f t="shared" si="629"/>
        <v>315.92878866160504</v>
      </c>
      <c r="J786" s="60">
        <f t="shared" si="630"/>
        <v>17.170042862043754</v>
      </c>
      <c r="K786" s="62" t="s">
        <v>61</v>
      </c>
      <c r="L786" s="63">
        <f t="shared" si="631"/>
        <v>2774.1109607118519</v>
      </c>
      <c r="M786" s="51"/>
      <c r="N786" s="150">
        <v>2622.0996586271249</v>
      </c>
      <c r="O786" s="147"/>
      <c r="P786" s="128">
        <f t="shared" si="632"/>
        <v>152.01130208472705</v>
      </c>
      <c r="Q786" s="9"/>
      <c r="R786" s="9"/>
      <c r="S786" s="9"/>
      <c r="T786" s="9"/>
      <c r="U786" s="9"/>
      <c r="V786" s="9"/>
      <c r="W786" s="9"/>
      <c r="X786" s="9"/>
      <c r="Y786" s="9"/>
      <c r="Z786" s="9"/>
      <c r="AA786" s="9"/>
      <c r="AB786" s="9"/>
      <c r="AC786" s="9"/>
      <c r="AD786" s="9"/>
      <c r="AE786" s="9"/>
      <c r="AF786" s="9"/>
      <c r="AG786" s="9"/>
      <c r="AH786" s="9"/>
      <c r="AI786" s="9"/>
      <c r="AJ786" s="9"/>
      <c r="AK786" s="9"/>
      <c r="AL786" s="9"/>
      <c r="AM786" s="9"/>
      <c r="AN786" s="9"/>
      <c r="AO786" s="9"/>
      <c r="AP786" s="9"/>
      <c r="AQ786" s="9"/>
      <c r="AR786" s="9"/>
      <c r="AS786" s="9"/>
      <c r="AT786" s="9"/>
      <c r="AU786" s="9"/>
      <c r="AV786" s="9"/>
      <c r="AW786" s="9"/>
      <c r="AX786" s="9"/>
      <c r="AY786" s="9"/>
      <c r="AZ786" s="9"/>
      <c r="BA786" s="9"/>
      <c r="BB786" s="9"/>
      <c r="BC786" s="9"/>
      <c r="BD786" s="9"/>
      <c r="BE786" s="9"/>
      <c r="BF786" s="9"/>
      <c r="BG786" s="9"/>
      <c r="BH786" s="9"/>
      <c r="BI786" s="9"/>
      <c r="BJ786" s="9"/>
      <c r="BK786" s="9"/>
      <c r="BL786" s="9"/>
      <c r="BM786" s="9"/>
      <c r="BN786" s="9"/>
      <c r="BO786" s="9"/>
      <c r="BP786" s="9"/>
      <c r="BQ786" s="9"/>
      <c r="BR786" s="9"/>
      <c r="BS786" s="9"/>
      <c r="BT786" s="9"/>
      <c r="BU786" s="9"/>
      <c r="BV786" s="9"/>
      <c r="BW786" s="9"/>
      <c r="BX786" s="9"/>
      <c r="BY786" s="9"/>
      <c r="BZ786" s="9"/>
      <c r="CA786" s="9"/>
      <c r="CB786" s="9"/>
      <c r="CC786" s="9"/>
      <c r="CD786" s="9"/>
      <c r="CE786" s="9"/>
      <c r="CF786" s="9"/>
      <c r="CG786" s="9"/>
      <c r="CH786" s="9"/>
      <c r="CI786" s="9"/>
      <c r="CJ786" s="9"/>
      <c r="CK786" s="9"/>
      <c r="CL786" s="9"/>
      <c r="CM786" s="9"/>
      <c r="CN786" s="9"/>
      <c r="CO786" s="9"/>
      <c r="CP786" s="9"/>
      <c r="CQ786" s="9"/>
      <c r="CR786" s="9"/>
      <c r="CS786" s="9"/>
      <c r="CT786" s="9"/>
      <c r="CU786" s="9"/>
      <c r="CV786" s="9"/>
      <c r="CW786" s="9"/>
      <c r="CX786" s="9"/>
      <c r="CY786" s="9"/>
      <c r="CZ786" s="9"/>
      <c r="DA786" s="9"/>
      <c r="DB786" s="9"/>
      <c r="DC786" s="9"/>
      <c r="DD786" s="9"/>
      <c r="DE786" s="9"/>
      <c r="DF786" s="9"/>
      <c r="DG786" s="9"/>
      <c r="DH786" s="9"/>
      <c r="DI786" s="9"/>
      <c r="DJ786" s="9"/>
      <c r="DK786" s="9"/>
      <c r="DL786" s="9"/>
      <c r="DM786" s="9"/>
      <c r="DN786" s="9"/>
      <c r="DO786" s="9"/>
      <c r="DP786" s="9"/>
      <c r="DQ786" s="9"/>
      <c r="DR786" s="9"/>
      <c r="DS786" s="9"/>
      <c r="DT786" s="9"/>
      <c r="DU786" s="9"/>
      <c r="DV786" s="9"/>
      <c r="DW786" s="9"/>
      <c r="DX786" s="9"/>
      <c r="DY786" s="9"/>
      <c r="DZ786" s="9"/>
      <c r="EA786" s="9"/>
      <c r="EB786" s="9"/>
      <c r="EC786" s="9"/>
      <c r="ED786" s="9"/>
      <c r="EE786" s="9"/>
      <c r="EF786" s="9"/>
      <c r="EG786" s="9"/>
      <c r="EH786" s="9"/>
      <c r="EI786" s="9"/>
      <c r="EJ786" s="9"/>
      <c r="EK786" s="9"/>
      <c r="EL786" s="9"/>
      <c r="EM786" s="9"/>
      <c r="EN786" s="9"/>
      <c r="EO786" s="9"/>
      <c r="EP786" s="9"/>
      <c r="EQ786" s="9"/>
      <c r="ER786" s="9"/>
      <c r="ES786" s="9"/>
      <c r="ET786" s="9"/>
      <c r="EU786" s="9"/>
      <c r="EV786" s="9"/>
      <c r="EW786" s="9"/>
      <c r="EX786" s="9"/>
      <c r="EY786" s="9"/>
      <c r="EZ786" s="9"/>
      <c r="FA786" s="9"/>
      <c r="FB786" s="9"/>
      <c r="FC786" s="9"/>
      <c r="FD786" s="9"/>
      <c r="FE786" s="9"/>
      <c r="FF786" s="9"/>
      <c r="FG786" s="9"/>
      <c r="FH786" s="9"/>
      <c r="FI786" s="9"/>
      <c r="FJ786" s="9"/>
      <c r="FK786" s="9"/>
      <c r="FL786" s="9"/>
      <c r="FM786" s="9"/>
      <c r="FN786" s="9"/>
      <c r="FO786" s="9"/>
      <c r="FP786" s="9"/>
      <c r="FQ786" s="9"/>
      <c r="FR786" s="9"/>
      <c r="FS786" s="9"/>
      <c r="FT786" s="9"/>
      <c r="FU786" s="9"/>
      <c r="FV786" s="9"/>
      <c r="FW786" s="9"/>
      <c r="FX786" s="9"/>
      <c r="FY786" s="9"/>
      <c r="FZ786" s="9"/>
      <c r="GA786" s="9"/>
      <c r="GB786" s="9"/>
      <c r="GC786" s="9"/>
      <c r="GD786" s="9"/>
      <c r="GE786" s="9"/>
      <c r="GF786" s="9"/>
      <c r="GG786" s="9"/>
      <c r="GH786" s="9"/>
      <c r="GI786" s="9"/>
      <c r="GJ786" s="9"/>
      <c r="GK786" s="9"/>
      <c r="GL786" s="9"/>
      <c r="GM786" s="9"/>
      <c r="GN786" s="9"/>
      <c r="GO786" s="9"/>
      <c r="GP786" s="9"/>
      <c r="GQ786" s="9"/>
      <c r="GR786" s="9"/>
      <c r="GS786" s="9"/>
      <c r="GT786" s="9"/>
      <c r="GU786" s="9"/>
      <c r="GV786" s="9"/>
      <c r="GW786" s="9"/>
      <c r="GX786" s="9"/>
      <c r="GY786" s="9"/>
      <c r="GZ786" s="9"/>
      <c r="HA786" s="9"/>
      <c r="HB786" s="9"/>
      <c r="HC786" s="9"/>
      <c r="HD786" s="9"/>
      <c r="HE786" s="9"/>
      <c r="HF786" s="9"/>
      <c r="HG786" s="9"/>
      <c r="HH786" s="9"/>
      <c r="HI786" s="9"/>
      <c r="HJ786" s="9"/>
      <c r="HK786" s="9"/>
      <c r="HL786" s="9"/>
      <c r="HM786" s="9"/>
      <c r="HN786" s="9"/>
      <c r="HO786" s="9"/>
      <c r="HP786" s="9"/>
      <c r="HQ786" s="9"/>
      <c r="HR786" s="9"/>
      <c r="HS786" s="9"/>
      <c r="HT786" s="9"/>
      <c r="HU786" s="9"/>
      <c r="HV786" s="9"/>
      <c r="HW786" s="9"/>
      <c r="HX786" s="9"/>
      <c r="HY786" s="9"/>
      <c r="HZ786" s="9"/>
      <c r="IA786" s="9"/>
      <c r="IB786" s="9"/>
      <c r="IC786" s="9"/>
      <c r="ID786" s="9"/>
      <c r="IE786" s="9"/>
      <c r="IF786" s="9"/>
      <c r="IG786" s="9"/>
      <c r="IH786" s="9"/>
      <c r="II786" s="9"/>
      <c r="IJ786" s="9"/>
      <c r="IK786" s="9"/>
      <c r="IL786" s="9"/>
      <c r="IM786" s="9"/>
      <c r="IN786" s="9"/>
      <c r="IO786" s="9"/>
      <c r="IP786" s="9"/>
      <c r="IQ786" s="9"/>
      <c r="IR786" s="9"/>
      <c r="IS786" s="9"/>
      <c r="IT786" s="9"/>
      <c r="IU786" s="9"/>
      <c r="IV786" s="9"/>
      <c r="IW786" s="9"/>
      <c r="IX786" s="9"/>
      <c r="IY786" s="9"/>
      <c r="IZ786" s="9"/>
      <c r="JA786" s="9"/>
      <c r="JB786" s="9"/>
      <c r="JC786" s="9"/>
      <c r="JD786" s="9"/>
      <c r="JE786" s="9"/>
      <c r="JF786" s="9"/>
      <c r="JG786" s="9"/>
      <c r="JH786" s="9"/>
      <c r="JI786" s="9"/>
      <c r="JJ786" s="9"/>
      <c r="JK786" s="9"/>
      <c r="JL786" s="9"/>
      <c r="JM786" s="9"/>
      <c r="JN786" s="9"/>
      <c r="JO786" s="9"/>
      <c r="JP786" s="9"/>
      <c r="JQ786" s="9"/>
      <c r="JR786" s="9"/>
      <c r="JS786" s="9"/>
      <c r="JT786" s="9"/>
      <c r="JU786" s="9"/>
      <c r="JV786" s="9"/>
      <c r="JW786" s="9"/>
      <c r="JX786" s="9"/>
      <c r="JY786" s="9"/>
      <c r="JZ786" s="9"/>
      <c r="KA786" s="9"/>
      <c r="KB786" s="9"/>
      <c r="KC786" s="9"/>
      <c r="KD786" s="9"/>
      <c r="KE786" s="9"/>
      <c r="KF786" s="9"/>
      <c r="KG786" s="9"/>
      <c r="KH786" s="9"/>
      <c r="KI786" s="9"/>
      <c r="KJ786" s="9"/>
      <c r="KK786" s="9"/>
      <c r="KL786" s="9"/>
      <c r="KM786" s="9"/>
      <c r="KN786" s="9"/>
      <c r="KO786" s="9"/>
      <c r="KP786" s="9"/>
      <c r="KQ786" s="9"/>
      <c r="KR786" s="9"/>
      <c r="KS786" s="9"/>
      <c r="KT786" s="9"/>
      <c r="KU786" s="9"/>
      <c r="KV786" s="9"/>
      <c r="KW786" s="9"/>
      <c r="KX786" s="9"/>
      <c r="KY786" s="9"/>
      <c r="KZ786" s="9"/>
      <c r="LA786" s="9"/>
      <c r="LB786" s="9"/>
      <c r="LC786" s="9"/>
      <c r="LD786" s="9"/>
      <c r="LE786" s="9"/>
      <c r="LF786" s="9"/>
      <c r="LG786" s="9"/>
      <c r="LH786" s="9"/>
      <c r="LI786" s="9"/>
      <c r="LJ786" s="9"/>
      <c r="LK786" s="9"/>
      <c r="LL786" s="9"/>
      <c r="LM786" s="9"/>
      <c r="LN786" s="9"/>
      <c r="LO786" s="9"/>
      <c r="LP786" s="9"/>
      <c r="LQ786" s="9"/>
      <c r="LR786" s="9"/>
      <c r="LS786" s="9"/>
      <c r="LT786" s="9"/>
      <c r="LU786" s="9"/>
      <c r="LV786" s="9"/>
      <c r="LW786" s="9"/>
      <c r="LX786" s="9"/>
      <c r="LY786" s="9"/>
      <c r="LZ786" s="9"/>
      <c r="MA786" s="9"/>
      <c r="MB786" s="9"/>
      <c r="MC786" s="9"/>
      <c r="MD786" s="9"/>
      <c r="ME786" s="9"/>
      <c r="MF786" s="9"/>
      <c r="MG786" s="9"/>
      <c r="MH786" s="9"/>
      <c r="MI786" s="9"/>
      <c r="MJ786" s="9"/>
      <c r="MK786" s="9"/>
      <c r="ML786" s="9"/>
      <c r="MM786" s="9"/>
      <c r="MN786" s="9"/>
      <c r="MO786" s="9"/>
      <c r="MP786" s="9"/>
      <c r="MQ786" s="9"/>
      <c r="MR786" s="9"/>
      <c r="MS786" s="9"/>
      <c r="MT786" s="9"/>
      <c r="MU786" s="9"/>
      <c r="MV786" s="9"/>
      <c r="MW786" s="9"/>
      <c r="MX786" s="9"/>
      <c r="MY786" s="9"/>
      <c r="MZ786" s="9"/>
      <c r="NA786" s="9"/>
      <c r="NB786" s="9"/>
      <c r="NC786" s="9"/>
      <c r="ND786" s="9"/>
      <c r="NE786" s="9"/>
      <c r="NF786" s="9"/>
      <c r="NG786" s="9"/>
      <c r="NH786" s="9"/>
      <c r="NI786" s="9"/>
      <c r="NJ786" s="9"/>
      <c r="NK786" s="9"/>
      <c r="NL786" s="9"/>
      <c r="NM786" s="9"/>
      <c r="NN786" s="9"/>
      <c r="NO786" s="9"/>
      <c r="NP786" s="9"/>
      <c r="NQ786" s="9"/>
      <c r="NR786" s="9"/>
      <c r="NS786" s="9"/>
      <c r="NT786" s="9"/>
      <c r="NU786" s="9"/>
      <c r="NV786" s="9"/>
      <c r="NW786" s="9"/>
      <c r="NX786" s="9"/>
      <c r="NY786" s="9"/>
      <c r="NZ786" s="9"/>
      <c r="OA786" s="9"/>
      <c r="OB786" s="9"/>
      <c r="OC786" s="9"/>
      <c r="OD786" s="9"/>
      <c r="OE786" s="9"/>
      <c r="OF786" s="9"/>
      <c r="OG786" s="9"/>
      <c r="OH786" s="9"/>
      <c r="OI786" s="9"/>
      <c r="OJ786" s="9"/>
      <c r="OK786" s="9"/>
      <c r="OL786" s="9"/>
      <c r="OM786" s="9"/>
      <c r="ON786" s="9"/>
      <c r="OO786" s="9"/>
      <c r="OP786" s="9"/>
      <c r="OQ786" s="9"/>
      <c r="OR786" s="9"/>
      <c r="OS786" s="9"/>
      <c r="OT786" s="9"/>
      <c r="OU786" s="9"/>
      <c r="OV786" s="9"/>
      <c r="OW786" s="9"/>
      <c r="OX786" s="9"/>
      <c r="OY786" s="9"/>
      <c r="OZ786" s="9"/>
      <c r="PA786" s="9"/>
      <c r="PB786" s="9"/>
      <c r="PC786" s="9"/>
      <c r="PD786" s="9"/>
      <c r="PE786" s="9"/>
      <c r="PF786" s="9"/>
      <c r="PG786" s="9"/>
      <c r="PH786" s="9"/>
      <c r="PI786" s="9"/>
      <c r="PJ786" s="9"/>
      <c r="PK786" s="9"/>
      <c r="PL786" s="9"/>
      <c r="PM786" s="9"/>
      <c r="PN786" s="9"/>
      <c r="PO786" s="9"/>
      <c r="PP786" s="9"/>
      <c r="PQ786" s="9"/>
      <c r="PR786" s="9"/>
      <c r="PS786" s="9"/>
      <c r="PT786" s="9"/>
      <c r="PU786" s="9"/>
      <c r="PV786" s="9"/>
      <c r="PW786" s="9"/>
      <c r="PX786" s="9"/>
      <c r="PY786" s="9"/>
      <c r="PZ786" s="9"/>
      <c r="QA786" s="9"/>
      <c r="QB786" s="9"/>
      <c r="QC786" s="9"/>
      <c r="QD786" s="9"/>
      <c r="QE786" s="9"/>
      <c r="QF786" s="9"/>
      <c r="QG786" s="9"/>
      <c r="QH786" s="9"/>
      <c r="QI786" s="9"/>
      <c r="QJ786" s="9"/>
      <c r="QK786" s="9"/>
      <c r="QL786" s="9"/>
      <c r="QM786" s="9"/>
      <c r="QN786" s="9"/>
      <c r="QO786" s="9"/>
      <c r="QP786" s="9"/>
      <c r="QQ786" s="9"/>
      <c r="QR786" s="9"/>
      <c r="QS786" s="9"/>
      <c r="QT786" s="9"/>
      <c r="QU786" s="9"/>
      <c r="QV786" s="9"/>
      <c r="QW786" s="9"/>
      <c r="QX786" s="9"/>
      <c r="QY786" s="9"/>
      <c r="QZ786" s="9"/>
      <c r="RA786" s="9"/>
      <c r="RB786" s="9"/>
      <c r="RC786" s="9"/>
      <c r="RD786" s="9"/>
      <c r="RE786" s="9"/>
      <c r="RF786" s="9"/>
      <c r="RG786" s="9"/>
      <c r="RH786" s="9"/>
      <c r="RI786" s="9"/>
      <c r="RJ786" s="9"/>
      <c r="RK786" s="9"/>
      <c r="RL786" s="9"/>
      <c r="RM786" s="9"/>
      <c r="RN786" s="9"/>
      <c r="RO786" s="9"/>
      <c r="RP786" s="9"/>
      <c r="RQ786" s="9"/>
      <c r="RR786" s="9"/>
      <c r="RS786" s="9"/>
      <c r="RT786" s="9"/>
      <c r="RU786" s="9"/>
      <c r="RV786" s="9"/>
      <c r="RW786" s="9"/>
      <c r="RX786" s="9"/>
      <c r="RY786" s="9"/>
      <c r="RZ786" s="9"/>
      <c r="SA786" s="9"/>
      <c r="SB786" s="9"/>
      <c r="SC786" s="9"/>
      <c r="SD786" s="9"/>
      <c r="SE786" s="9"/>
      <c r="SF786" s="9"/>
      <c r="SG786" s="9"/>
      <c r="SH786" s="9"/>
      <c r="SI786" s="9"/>
      <c r="SJ786" s="9"/>
      <c r="SK786" s="9"/>
      <c r="SL786" s="9"/>
      <c r="SM786" s="9"/>
      <c r="SN786" s="9"/>
      <c r="SO786" s="9"/>
      <c r="SP786" s="9"/>
      <c r="SQ786" s="9"/>
      <c r="SR786" s="9"/>
      <c r="SS786" s="9"/>
      <c r="ST786" s="9"/>
      <c r="SU786" s="9"/>
      <c r="SV786" s="9"/>
      <c r="SW786" s="9"/>
      <c r="SX786" s="9"/>
      <c r="SY786" s="9"/>
      <c r="SZ786" s="9"/>
      <c r="TA786" s="9"/>
      <c r="TB786" s="9"/>
      <c r="TC786" s="9"/>
      <c r="TD786" s="9"/>
      <c r="TE786" s="9"/>
      <c r="TF786" s="9"/>
      <c r="TG786" s="9"/>
      <c r="TH786" s="9"/>
      <c r="TI786" s="9"/>
      <c r="TJ786" s="9"/>
      <c r="TK786" s="9"/>
      <c r="TL786" s="9"/>
      <c r="TM786" s="9"/>
      <c r="TN786" s="9"/>
      <c r="TO786" s="9"/>
      <c r="TP786" s="9"/>
      <c r="TQ786" s="9"/>
      <c r="TR786" s="9"/>
      <c r="TS786" s="9"/>
      <c r="TT786" s="9"/>
      <c r="TU786" s="9"/>
      <c r="TV786" s="9"/>
      <c r="TW786" s="9"/>
      <c r="TX786" s="9"/>
      <c r="TY786" s="9"/>
      <c r="TZ786" s="9"/>
      <c r="UA786" s="9"/>
      <c r="UB786" s="9"/>
      <c r="UC786" s="9"/>
      <c r="UD786" s="9"/>
      <c r="UE786" s="9"/>
      <c r="UF786" s="9"/>
      <c r="UG786" s="9"/>
      <c r="UH786" s="9"/>
      <c r="UI786" s="9"/>
      <c r="UJ786" s="9"/>
      <c r="UK786" s="9"/>
      <c r="UL786" s="9"/>
      <c r="UM786" s="9"/>
      <c r="UN786" s="9"/>
      <c r="UO786" s="9"/>
      <c r="UP786" s="9"/>
      <c r="UQ786" s="9"/>
      <c r="UR786" s="9"/>
      <c r="US786" s="9"/>
      <c r="UT786" s="9"/>
      <c r="UU786" s="9"/>
      <c r="UV786" s="9"/>
      <c r="UW786" s="9"/>
      <c r="UX786" s="9"/>
      <c r="UY786" s="9"/>
      <c r="UZ786" s="9"/>
      <c r="VA786" s="9"/>
      <c r="VB786" s="9"/>
      <c r="VC786" s="9"/>
      <c r="VD786" s="9"/>
      <c r="VE786" s="9"/>
      <c r="VF786" s="9"/>
      <c r="VG786" s="9"/>
      <c r="VH786" s="9"/>
      <c r="VI786" s="9"/>
      <c r="VJ786" s="9"/>
      <c r="VK786" s="9"/>
      <c r="VL786" s="9"/>
      <c r="VM786" s="9"/>
      <c r="VN786" s="9"/>
      <c r="VO786" s="9"/>
      <c r="VP786" s="9"/>
      <c r="VQ786" s="9"/>
      <c r="VR786" s="9"/>
      <c r="VS786" s="9"/>
      <c r="VT786" s="9"/>
      <c r="VU786" s="9"/>
      <c r="VV786" s="9"/>
      <c r="VW786" s="9"/>
      <c r="VX786" s="9"/>
      <c r="VY786" s="9"/>
      <c r="VZ786" s="9"/>
      <c r="WA786" s="9"/>
      <c r="WB786" s="9"/>
      <c r="WC786" s="9"/>
      <c r="WD786" s="9"/>
      <c r="WE786" s="9"/>
      <c r="WF786" s="9"/>
      <c r="WG786" s="9"/>
      <c r="WH786" s="9"/>
      <c r="WI786" s="9"/>
      <c r="WJ786" s="9"/>
      <c r="WK786" s="9"/>
      <c r="WL786" s="9"/>
      <c r="WM786" s="9"/>
      <c r="WN786" s="9"/>
      <c r="WO786" s="9"/>
      <c r="WP786" s="9"/>
      <c r="WQ786" s="9"/>
      <c r="WR786" s="9"/>
      <c r="WS786" s="9"/>
      <c r="WT786" s="9"/>
      <c r="WU786" s="9"/>
      <c r="WV786" s="9"/>
      <c r="WW786" s="9"/>
      <c r="WX786" s="9"/>
      <c r="WY786" s="9"/>
      <c r="WZ786" s="9"/>
      <c r="XA786" s="9"/>
      <c r="XB786" s="9"/>
      <c r="XC786" s="9"/>
      <c r="XD786" s="9"/>
      <c r="XE786" s="9"/>
      <c r="XF786" s="9"/>
      <c r="XG786" s="9"/>
      <c r="XH786" s="9"/>
      <c r="XI786" s="9"/>
      <c r="XJ786" s="9"/>
      <c r="XK786" s="9"/>
      <c r="XL786" s="9"/>
      <c r="XM786" s="9"/>
      <c r="XN786" s="9"/>
      <c r="XO786" s="9"/>
      <c r="XP786" s="9"/>
      <c r="XQ786" s="9"/>
      <c r="XR786" s="9"/>
      <c r="XS786" s="9"/>
      <c r="XT786" s="9"/>
      <c r="XU786" s="9"/>
      <c r="XV786" s="9"/>
      <c r="XW786" s="9"/>
      <c r="XX786" s="9"/>
      <c r="XY786" s="9"/>
      <c r="XZ786" s="9"/>
      <c r="YA786" s="9"/>
      <c r="YB786" s="9"/>
      <c r="YC786" s="9"/>
      <c r="YD786" s="9"/>
      <c r="YE786" s="9"/>
      <c r="YF786" s="9"/>
      <c r="YG786" s="9"/>
      <c r="YH786" s="9"/>
      <c r="YI786" s="9"/>
      <c r="YJ786" s="9"/>
      <c r="YK786" s="9"/>
      <c r="YL786" s="9"/>
      <c r="YM786" s="9"/>
      <c r="YN786" s="9"/>
      <c r="YO786" s="9"/>
      <c r="YP786" s="9"/>
      <c r="YQ786" s="9"/>
      <c r="YR786" s="9"/>
      <c r="YS786" s="9"/>
      <c r="YT786" s="9"/>
      <c r="YU786" s="9"/>
      <c r="YV786" s="9"/>
      <c r="YW786" s="9"/>
      <c r="YX786" s="9"/>
      <c r="YY786" s="9"/>
      <c r="YZ786" s="9"/>
      <c r="ZA786" s="9"/>
      <c r="ZB786" s="9"/>
      <c r="ZC786" s="9"/>
      <c r="ZD786" s="9"/>
      <c r="ZE786" s="9"/>
      <c r="ZF786" s="9"/>
      <c r="ZG786" s="9"/>
      <c r="ZH786" s="9"/>
      <c r="ZI786" s="9"/>
      <c r="ZJ786" s="9"/>
      <c r="ZK786" s="9"/>
      <c r="ZL786" s="9"/>
      <c r="ZM786" s="9"/>
      <c r="ZN786" s="9"/>
      <c r="ZO786" s="9"/>
      <c r="ZP786" s="9"/>
      <c r="ZQ786" s="9"/>
      <c r="ZR786" s="9"/>
      <c r="ZS786" s="9"/>
      <c r="ZT786" s="9"/>
      <c r="ZU786" s="9"/>
      <c r="ZV786" s="9"/>
      <c r="ZW786" s="9"/>
      <c r="ZX786" s="9"/>
      <c r="ZY786" s="9"/>
      <c r="ZZ786" s="9"/>
      <c r="AAA786" s="9"/>
      <c r="AAB786" s="9"/>
      <c r="AAC786" s="9"/>
      <c r="AAD786" s="9"/>
      <c r="AAE786" s="9"/>
      <c r="AAF786" s="9"/>
      <c r="AAG786" s="9"/>
      <c r="AAH786" s="9"/>
      <c r="AAI786" s="9"/>
      <c r="AAJ786" s="9"/>
      <c r="AAK786" s="9"/>
      <c r="AAL786" s="9"/>
      <c r="AAM786" s="9"/>
      <c r="AAN786" s="9"/>
      <c r="AAO786" s="9"/>
      <c r="AAP786" s="9"/>
      <c r="AAQ786" s="9"/>
      <c r="AAR786" s="9"/>
      <c r="AAS786" s="9"/>
      <c r="AAT786" s="9"/>
      <c r="AAU786" s="9"/>
      <c r="AAV786" s="9"/>
      <c r="AAW786" s="9"/>
      <c r="AAX786" s="9"/>
      <c r="AAY786" s="9"/>
      <c r="AAZ786" s="9"/>
      <c r="ABA786" s="9"/>
      <c r="ABB786" s="9"/>
      <c r="ABC786" s="9"/>
      <c r="ABD786" s="9"/>
      <c r="ABE786" s="9"/>
      <c r="ABF786" s="9"/>
      <c r="ABG786" s="9"/>
      <c r="ABH786" s="9"/>
      <c r="ABI786" s="9"/>
      <c r="ABJ786" s="9"/>
      <c r="ABK786" s="9"/>
      <c r="ABL786" s="9"/>
      <c r="ABM786" s="9"/>
      <c r="ABN786" s="9"/>
      <c r="ABO786" s="9"/>
      <c r="ABP786" s="9"/>
      <c r="ABQ786" s="9"/>
      <c r="ABR786" s="9"/>
      <c r="ABS786" s="9"/>
      <c r="ABT786" s="9"/>
      <c r="ABU786" s="9"/>
      <c r="ABV786" s="9"/>
      <c r="ABW786" s="9"/>
      <c r="ABX786" s="9"/>
      <c r="ABY786" s="9"/>
      <c r="ABZ786" s="9"/>
      <c r="ACA786" s="9"/>
      <c r="ACB786" s="9"/>
      <c r="ACC786" s="9"/>
      <c r="ACD786" s="9"/>
      <c r="ACE786" s="9"/>
      <c r="ACF786" s="9"/>
      <c r="ACG786" s="9"/>
      <c r="ACH786" s="9"/>
      <c r="ACI786" s="9"/>
      <c r="ACJ786" s="9"/>
      <c r="ACK786" s="9"/>
      <c r="ACL786" s="9"/>
      <c r="ACM786" s="9"/>
      <c r="ACN786" s="9"/>
      <c r="ACO786" s="9"/>
      <c r="ACP786" s="9"/>
      <c r="ACQ786" s="9"/>
      <c r="ACR786" s="9"/>
      <c r="ACS786" s="9"/>
      <c r="ACT786" s="9"/>
      <c r="ACU786" s="9"/>
      <c r="ACV786" s="9"/>
      <c r="ACW786" s="9"/>
      <c r="ACX786" s="9"/>
      <c r="ACY786" s="9"/>
      <c r="ACZ786" s="9"/>
      <c r="ADA786" s="9"/>
      <c r="ADB786" s="9"/>
      <c r="ADC786" s="9"/>
      <c r="ADD786" s="9"/>
      <c r="ADE786" s="9"/>
      <c r="ADF786" s="9"/>
      <c r="ADG786" s="9"/>
      <c r="ADH786" s="9"/>
      <c r="ADI786" s="9"/>
      <c r="ADJ786" s="9"/>
      <c r="ADK786" s="9"/>
      <c r="ADL786" s="9"/>
      <c r="ADM786" s="9"/>
      <c r="ADN786" s="9"/>
      <c r="ADO786" s="9"/>
      <c r="ADP786" s="9"/>
      <c r="ADQ786" s="9"/>
      <c r="ADR786" s="9"/>
      <c r="ADS786" s="9"/>
      <c r="ADT786" s="9"/>
      <c r="ADU786" s="9"/>
      <c r="ADV786" s="9"/>
      <c r="ADW786" s="9"/>
      <c r="ADX786" s="9"/>
      <c r="ADY786" s="9"/>
      <c r="ADZ786" s="9"/>
      <c r="AEA786" s="9"/>
      <c r="AEB786" s="9"/>
      <c r="AEC786" s="9"/>
      <c r="AED786" s="9"/>
      <c r="AEE786" s="9"/>
      <c r="AEF786" s="9"/>
      <c r="AEG786" s="9"/>
      <c r="AEH786" s="9"/>
      <c r="AEI786" s="9"/>
      <c r="AEJ786" s="9"/>
      <c r="AEK786" s="9"/>
      <c r="AEL786" s="9"/>
      <c r="AEM786" s="9"/>
      <c r="AEN786" s="9"/>
      <c r="AEO786" s="9"/>
      <c r="AEP786" s="9"/>
      <c r="AEQ786" s="9"/>
      <c r="AER786" s="9"/>
      <c r="AES786" s="9"/>
      <c r="AET786" s="9"/>
      <c r="AEU786" s="9"/>
      <c r="AEV786" s="9"/>
      <c r="AEW786" s="9"/>
      <c r="AEX786" s="9"/>
      <c r="AEY786" s="9"/>
      <c r="AEZ786" s="9"/>
      <c r="AFA786" s="9"/>
      <c r="AFB786" s="9"/>
      <c r="AFC786" s="9"/>
      <c r="AFD786" s="9"/>
      <c r="AFE786" s="9"/>
      <c r="AFF786" s="9"/>
      <c r="AFG786" s="9"/>
      <c r="AFH786" s="9"/>
      <c r="AFI786" s="9"/>
      <c r="AFJ786" s="9"/>
      <c r="AFK786" s="9"/>
      <c r="AFL786" s="9"/>
      <c r="AFM786" s="9"/>
      <c r="AFN786" s="9"/>
      <c r="AFO786" s="9"/>
      <c r="AFP786" s="9"/>
      <c r="AFQ786" s="9"/>
      <c r="AFR786" s="9"/>
      <c r="AFS786" s="9"/>
      <c r="AFT786" s="9"/>
      <c r="AFU786" s="9"/>
      <c r="AFV786" s="9"/>
      <c r="AFW786" s="9"/>
      <c r="AFX786" s="9"/>
      <c r="AFY786" s="9"/>
      <c r="AFZ786" s="9"/>
      <c r="AGA786" s="9"/>
      <c r="AGB786" s="9"/>
      <c r="AGC786" s="9"/>
      <c r="AGD786" s="9"/>
      <c r="AGE786" s="9"/>
      <c r="AGF786" s="9"/>
      <c r="AGG786" s="9"/>
      <c r="AGH786" s="9"/>
      <c r="AGI786" s="9"/>
      <c r="AGJ786" s="9"/>
      <c r="AGK786" s="9"/>
      <c r="AGL786" s="9"/>
      <c r="AGM786" s="9"/>
      <c r="AGN786" s="9"/>
      <c r="AGO786" s="9"/>
      <c r="AGP786" s="9"/>
      <c r="AGQ786" s="9"/>
      <c r="AGR786" s="9"/>
      <c r="AGS786" s="9"/>
      <c r="AGT786" s="9"/>
      <c r="AGU786" s="9"/>
      <c r="AGV786" s="9"/>
      <c r="AGW786" s="9"/>
      <c r="AGX786" s="9"/>
      <c r="AGY786" s="9"/>
      <c r="AGZ786" s="9"/>
      <c r="AHA786" s="9"/>
      <c r="AHB786" s="9"/>
      <c r="AHC786" s="9"/>
      <c r="AHD786" s="9"/>
      <c r="AHE786" s="9"/>
      <c r="AHF786" s="9"/>
      <c r="AHG786" s="9"/>
      <c r="AHH786" s="9"/>
      <c r="AHI786" s="9"/>
      <c r="AHJ786" s="9"/>
      <c r="AHK786" s="9"/>
      <c r="AHL786" s="9"/>
      <c r="AHM786" s="9"/>
      <c r="AHN786" s="9"/>
      <c r="AHO786" s="9"/>
      <c r="AHP786" s="9"/>
      <c r="AHQ786" s="9"/>
      <c r="AHR786" s="9"/>
      <c r="AHS786" s="9"/>
      <c r="AHT786" s="9"/>
      <c r="AHU786" s="9"/>
      <c r="AHV786" s="9"/>
      <c r="AHW786" s="9"/>
      <c r="AHX786" s="9"/>
      <c r="AHY786" s="9"/>
      <c r="AHZ786" s="9"/>
      <c r="AIA786" s="9"/>
      <c r="AIB786" s="9"/>
      <c r="AIC786" s="9"/>
      <c r="AID786" s="9"/>
      <c r="AIE786" s="9"/>
      <c r="AIF786" s="9"/>
      <c r="AIG786" s="9"/>
      <c r="AIH786" s="9"/>
      <c r="AII786" s="9"/>
      <c r="AIJ786" s="9"/>
      <c r="AIK786" s="9"/>
      <c r="AIL786" s="9"/>
      <c r="AIM786" s="9"/>
      <c r="AIN786" s="9"/>
      <c r="AIO786" s="9"/>
      <c r="AIP786" s="9"/>
      <c r="AIQ786" s="9"/>
      <c r="AIR786" s="9"/>
      <c r="AIS786" s="9"/>
      <c r="AIT786" s="9"/>
      <c r="AIU786" s="9"/>
      <c r="AIV786" s="9"/>
      <c r="AIW786" s="9"/>
      <c r="AIX786" s="9"/>
      <c r="AIY786" s="9"/>
      <c r="AIZ786" s="9"/>
      <c r="AJA786" s="9"/>
      <c r="AJB786" s="9"/>
      <c r="AJC786" s="9"/>
      <c r="AJD786" s="9"/>
      <c r="AJE786" s="9"/>
      <c r="AJF786" s="9"/>
      <c r="AJG786" s="9"/>
      <c r="AJH786" s="9"/>
      <c r="AJI786" s="9"/>
      <c r="AJJ786" s="9"/>
      <c r="AJK786" s="9"/>
      <c r="AJL786" s="9"/>
      <c r="AJM786" s="9"/>
      <c r="AJN786" s="9"/>
      <c r="AJO786" s="9"/>
      <c r="AJP786" s="9"/>
      <c r="AJQ786" s="9"/>
      <c r="AJR786" s="9"/>
      <c r="AJS786" s="9"/>
      <c r="AJT786" s="9"/>
      <c r="AJU786" s="9"/>
      <c r="AJV786" s="9"/>
      <c r="AJW786" s="9"/>
      <c r="AJX786" s="9"/>
      <c r="AJY786" s="9"/>
      <c r="AJZ786" s="9"/>
      <c r="AKA786" s="9"/>
      <c r="AKB786" s="9"/>
      <c r="AKC786" s="9"/>
      <c r="AKD786" s="9"/>
      <c r="AKE786" s="9"/>
      <c r="AKF786" s="9"/>
      <c r="AKG786" s="9"/>
      <c r="AKH786" s="9"/>
      <c r="AKI786" s="9"/>
      <c r="AKJ786" s="9"/>
      <c r="AKK786" s="9"/>
      <c r="AKL786" s="9"/>
      <c r="AKM786" s="9"/>
      <c r="AKN786" s="9"/>
      <c r="AKO786" s="9"/>
      <c r="AKP786" s="9"/>
      <c r="AKQ786" s="9"/>
      <c r="AKR786" s="9"/>
      <c r="AKS786" s="9"/>
      <c r="AKT786" s="9"/>
      <c r="AKU786" s="9"/>
      <c r="AKV786" s="9"/>
      <c r="AKW786" s="9"/>
      <c r="AKX786" s="9"/>
      <c r="AKY786" s="9"/>
      <c r="AKZ786" s="9"/>
      <c r="ALA786" s="9"/>
      <c r="ALB786" s="9"/>
      <c r="ALC786" s="9"/>
      <c r="ALD786" s="9"/>
      <c r="ALE786" s="9"/>
      <c r="ALF786" s="9"/>
      <c r="ALG786" s="9"/>
      <c r="ALH786" s="9"/>
      <c r="ALI786" s="9"/>
      <c r="ALJ786" s="9"/>
      <c r="ALK786" s="9"/>
      <c r="ALL786" s="9"/>
      <c r="ALM786" s="9"/>
      <c r="ALN786" s="9"/>
      <c r="ALO786" s="9"/>
      <c r="ALP786" s="9"/>
      <c r="ALQ786" s="9"/>
      <c r="ALR786" s="9"/>
      <c r="ALS786" s="9"/>
      <c r="ALT786" s="9"/>
      <c r="ALU786" s="9"/>
      <c r="ALV786" s="9"/>
      <c r="ALW786" s="9"/>
      <c r="ALX786" s="9"/>
      <c r="ALY786" s="9"/>
      <c r="ALZ786" s="9"/>
      <c r="AMA786" s="9"/>
      <c r="AMB786" s="9"/>
      <c r="AMC786" s="9"/>
      <c r="AMD786" s="9"/>
      <c r="AME786" s="9"/>
      <c r="AMF786" s="9"/>
      <c r="AMG786" s="9"/>
      <c r="AMH786" s="9"/>
      <c r="AMI786" s="9"/>
      <c r="AMJ786" s="9"/>
      <c r="AMK786" s="9"/>
      <c r="AML786" s="9"/>
      <c r="AMM786" s="9"/>
      <c r="AMN786" s="9"/>
      <c r="AMO786" s="9"/>
      <c r="AMP786" s="9"/>
      <c r="AMQ786" s="9"/>
      <c r="AMR786" s="9"/>
      <c r="AMS786" s="9"/>
      <c r="AMT786" s="9"/>
      <c r="AMU786" s="9"/>
      <c r="AMV786" s="9"/>
      <c r="AMW786" s="9"/>
      <c r="AMX786" s="9"/>
      <c r="AMY786" s="9"/>
      <c r="AMZ786" s="9"/>
      <c r="ANA786" s="9"/>
      <c r="ANB786" s="9"/>
      <c r="ANC786" s="9"/>
      <c r="AND786" s="9"/>
      <c r="ANE786" s="9"/>
      <c r="ANF786" s="9"/>
      <c r="ANG786" s="9"/>
      <c r="ANH786" s="9"/>
      <c r="ANI786" s="9"/>
      <c r="ANJ786" s="9"/>
      <c r="ANK786" s="9"/>
      <c r="ANL786" s="9"/>
      <c r="ANM786" s="9"/>
      <c r="ANN786" s="9"/>
      <c r="ANO786" s="9"/>
      <c r="ANP786" s="9"/>
      <c r="ANQ786" s="9"/>
      <c r="ANR786" s="9"/>
      <c r="ANS786" s="9"/>
      <c r="ANT786" s="9"/>
      <c r="ANU786" s="9"/>
      <c r="ANV786" s="9"/>
      <c r="ANW786" s="9"/>
      <c r="ANX786" s="9"/>
      <c r="ANY786" s="9"/>
      <c r="ANZ786" s="9"/>
      <c r="AOA786" s="9"/>
      <c r="AOB786" s="9"/>
      <c r="AOC786" s="9"/>
      <c r="AOD786" s="9"/>
      <c r="AOE786" s="9"/>
      <c r="AOF786" s="9"/>
      <c r="AOG786" s="9"/>
      <c r="AOH786" s="9"/>
      <c r="AOI786" s="9"/>
      <c r="AOJ786" s="9"/>
      <c r="AOK786" s="9"/>
      <c r="AOL786" s="9"/>
      <c r="AOM786" s="9"/>
      <c r="AON786" s="9"/>
      <c r="AOO786" s="9"/>
      <c r="AOP786" s="9"/>
      <c r="AOQ786" s="9"/>
      <c r="AOR786" s="9"/>
      <c r="AOS786" s="9"/>
      <c r="AOT786" s="9"/>
      <c r="AOU786" s="9"/>
      <c r="AOV786" s="9"/>
      <c r="AOW786" s="9"/>
      <c r="AOX786" s="9"/>
      <c r="AOY786" s="9"/>
      <c r="AOZ786" s="9"/>
      <c r="APA786" s="9"/>
      <c r="APB786" s="9"/>
      <c r="APC786" s="9"/>
      <c r="APD786" s="9"/>
      <c r="APE786" s="9"/>
      <c r="APF786" s="9"/>
      <c r="APG786" s="9"/>
      <c r="APH786" s="9"/>
      <c r="API786" s="9"/>
      <c r="APJ786" s="9"/>
      <c r="APK786" s="9"/>
      <c r="APL786" s="9"/>
      <c r="APM786" s="9"/>
      <c r="APN786" s="9"/>
      <c r="APO786" s="9"/>
      <c r="APP786" s="9"/>
      <c r="APQ786" s="9"/>
      <c r="APR786" s="9"/>
      <c r="APS786" s="9"/>
      <c r="APT786" s="9"/>
      <c r="APU786" s="9"/>
      <c r="APV786" s="9"/>
      <c r="APW786" s="9"/>
      <c r="APX786" s="9"/>
      <c r="APY786" s="9"/>
      <c r="APZ786" s="9"/>
      <c r="AQA786" s="9"/>
      <c r="AQB786" s="9"/>
      <c r="AQC786" s="9"/>
      <c r="AQD786" s="9"/>
      <c r="AQE786" s="9"/>
      <c r="AQF786" s="9"/>
      <c r="AQG786" s="9"/>
      <c r="AQH786" s="9"/>
      <c r="AQI786" s="9"/>
      <c r="AQJ786" s="9"/>
      <c r="AQK786" s="9"/>
      <c r="AQL786" s="9"/>
      <c r="AQM786" s="9"/>
      <c r="AQN786" s="9"/>
      <c r="AQO786" s="9"/>
      <c r="AQP786" s="9"/>
      <c r="AQQ786" s="9"/>
      <c r="AQR786" s="9"/>
      <c r="AQS786" s="9"/>
      <c r="AQT786" s="9"/>
      <c r="AQU786" s="9"/>
      <c r="AQV786" s="9"/>
      <c r="AQW786" s="9"/>
      <c r="AQX786" s="9"/>
      <c r="AQY786" s="9"/>
      <c r="AQZ786" s="9"/>
      <c r="ARA786" s="9"/>
      <c r="ARB786" s="9"/>
      <c r="ARC786" s="9"/>
      <c r="ARD786" s="9"/>
      <c r="ARE786" s="9"/>
      <c r="ARF786" s="9"/>
      <c r="ARG786" s="9"/>
      <c r="ARH786" s="9"/>
      <c r="ARI786" s="9"/>
      <c r="ARJ786" s="9"/>
      <c r="ARK786" s="9"/>
      <c r="ARL786" s="9"/>
      <c r="ARM786" s="9"/>
      <c r="ARN786" s="9"/>
      <c r="ARO786" s="9"/>
      <c r="ARP786" s="9"/>
      <c r="ARQ786" s="9"/>
      <c r="ARR786" s="9"/>
      <c r="ARS786" s="9"/>
      <c r="ART786" s="9"/>
      <c r="ARU786" s="9"/>
      <c r="ARV786" s="9"/>
      <c r="ARW786" s="9"/>
      <c r="ARX786" s="9"/>
      <c r="ARY786" s="9"/>
      <c r="ARZ786" s="9"/>
      <c r="ASA786" s="9"/>
      <c r="ASB786" s="9"/>
      <c r="ASC786" s="9"/>
      <c r="ASD786" s="9"/>
      <c r="ASE786" s="9"/>
      <c r="ASF786" s="9"/>
      <c r="ASG786" s="9"/>
      <c r="ASH786" s="9"/>
      <c r="ASI786" s="9"/>
      <c r="ASJ786" s="9"/>
      <c r="ASK786" s="9"/>
      <c r="ASL786" s="9"/>
      <c r="ASM786" s="9"/>
      <c r="ASN786" s="9"/>
      <c r="ASO786" s="9"/>
      <c r="ASP786" s="9"/>
      <c r="ASQ786" s="9"/>
      <c r="ASR786" s="9"/>
      <c r="ASS786" s="9"/>
      <c r="AST786" s="9"/>
      <c r="ASU786" s="9"/>
      <c r="ASV786" s="9"/>
      <c r="ASW786" s="9"/>
      <c r="ASX786" s="9"/>
      <c r="ASY786" s="9"/>
      <c r="ASZ786" s="9"/>
      <c r="ATA786" s="9"/>
      <c r="ATB786" s="9"/>
      <c r="ATC786" s="9"/>
      <c r="ATD786" s="9"/>
      <c r="ATE786" s="9"/>
      <c r="ATF786" s="9"/>
      <c r="ATG786" s="9"/>
      <c r="ATH786" s="9"/>
      <c r="ATI786" s="9"/>
      <c r="ATJ786" s="9"/>
      <c r="ATK786" s="9"/>
      <c r="ATL786" s="9"/>
      <c r="ATM786" s="9"/>
      <c r="ATN786" s="9"/>
      <c r="ATO786" s="9"/>
      <c r="ATP786" s="9"/>
      <c r="ATQ786" s="9"/>
      <c r="ATR786" s="9"/>
      <c r="ATS786" s="9"/>
      <c r="ATT786" s="9"/>
      <c r="ATU786" s="9"/>
      <c r="ATV786" s="9"/>
      <c r="ATW786" s="9"/>
      <c r="ATX786" s="9"/>
      <c r="ATY786" s="9"/>
      <c r="ATZ786" s="9"/>
      <c r="AUA786" s="9"/>
      <c r="AUB786" s="9"/>
      <c r="AUC786" s="9"/>
      <c r="AUD786" s="9"/>
      <c r="AUE786" s="9"/>
      <c r="AUF786" s="9"/>
      <c r="AUG786" s="9"/>
      <c r="AUH786" s="9"/>
      <c r="AUI786" s="9"/>
      <c r="AUJ786" s="9"/>
      <c r="AUK786" s="9"/>
      <c r="AUL786" s="9"/>
      <c r="AUM786" s="9"/>
      <c r="AUN786" s="9"/>
      <c r="AUO786" s="9"/>
      <c r="AUP786" s="9"/>
      <c r="AUQ786" s="9"/>
      <c r="AUR786" s="9"/>
      <c r="AUS786" s="9"/>
      <c r="AUT786" s="9"/>
      <c r="AUU786" s="9"/>
      <c r="AUV786" s="9"/>
      <c r="AUW786" s="9"/>
      <c r="AUX786" s="9"/>
      <c r="AUY786" s="9"/>
      <c r="AUZ786" s="9"/>
      <c r="AVA786" s="9"/>
      <c r="AVB786" s="9"/>
      <c r="AVC786" s="9"/>
      <c r="AVD786" s="9"/>
      <c r="AVE786" s="9"/>
      <c r="AVF786" s="9"/>
      <c r="AVG786" s="9"/>
      <c r="AVH786" s="9"/>
      <c r="AVI786" s="9"/>
      <c r="AVJ786" s="9"/>
      <c r="AVK786" s="9"/>
      <c r="AVL786" s="9"/>
      <c r="AVM786" s="9"/>
      <c r="AVN786" s="9"/>
      <c r="AVO786" s="9"/>
      <c r="AVP786" s="9"/>
      <c r="AVQ786" s="9"/>
      <c r="AVR786" s="9"/>
      <c r="AVS786" s="9"/>
      <c r="AVT786" s="9"/>
      <c r="AVU786" s="9"/>
      <c r="AVV786" s="9"/>
      <c r="AVW786" s="9"/>
      <c r="AVX786" s="9"/>
      <c r="AVY786" s="9"/>
      <c r="AVZ786" s="9"/>
      <c r="AWA786" s="9"/>
      <c r="AWB786" s="9"/>
      <c r="AWC786" s="9"/>
      <c r="AWD786" s="9"/>
      <c r="AWE786" s="9"/>
      <c r="AWF786" s="9"/>
      <c r="AWG786" s="9"/>
      <c r="AWH786" s="9"/>
      <c r="AWI786" s="9"/>
      <c r="AWJ786" s="9"/>
      <c r="AWK786" s="9"/>
      <c r="AWL786" s="9"/>
      <c r="AWM786" s="9"/>
      <c r="AWN786" s="9"/>
      <c r="AWO786" s="9"/>
      <c r="AWP786" s="9"/>
      <c r="AWQ786" s="9"/>
      <c r="AWR786" s="9"/>
      <c r="AWS786" s="9"/>
      <c r="AWT786" s="9"/>
      <c r="AWU786" s="9"/>
      <c r="AWV786" s="9"/>
      <c r="AWW786" s="9"/>
      <c r="AWX786" s="9"/>
      <c r="AWY786" s="9"/>
      <c r="AWZ786" s="9"/>
      <c r="AXA786" s="9"/>
      <c r="AXB786" s="9"/>
      <c r="AXC786" s="9"/>
      <c r="AXD786" s="9"/>
      <c r="AXE786" s="9"/>
      <c r="AXF786" s="9"/>
      <c r="AXG786" s="9"/>
      <c r="AXH786" s="9"/>
      <c r="AXI786" s="9"/>
      <c r="AXJ786" s="9"/>
      <c r="AXK786" s="9"/>
      <c r="AXL786" s="9"/>
      <c r="AXM786" s="9"/>
      <c r="AXN786" s="9"/>
      <c r="AXO786" s="9"/>
      <c r="AXP786" s="9"/>
      <c r="AXQ786" s="9"/>
      <c r="AXR786" s="9"/>
      <c r="AXS786" s="9"/>
      <c r="AXT786" s="9"/>
      <c r="AXU786" s="9"/>
      <c r="AXV786" s="9"/>
      <c r="AXW786" s="9"/>
      <c r="AXX786" s="9"/>
      <c r="AXY786" s="9"/>
      <c r="AXZ786" s="9"/>
      <c r="AYA786" s="9"/>
      <c r="AYB786" s="9"/>
      <c r="AYC786" s="9"/>
      <c r="AYD786" s="9"/>
      <c r="AYE786" s="9"/>
      <c r="AYF786" s="9"/>
      <c r="AYG786" s="9"/>
      <c r="AYH786" s="9"/>
      <c r="AYI786" s="9"/>
      <c r="AYJ786" s="9"/>
      <c r="AYK786" s="9"/>
      <c r="AYL786" s="9"/>
      <c r="AYM786" s="9"/>
      <c r="AYN786" s="9"/>
      <c r="AYO786" s="9"/>
      <c r="AYP786" s="9"/>
      <c r="AYQ786" s="9"/>
      <c r="AYR786" s="9"/>
      <c r="AYS786" s="9"/>
      <c r="AYT786" s="9"/>
      <c r="AYU786" s="9"/>
      <c r="AYV786" s="9"/>
      <c r="AYW786" s="9"/>
      <c r="AYX786" s="9"/>
      <c r="AYY786" s="9"/>
      <c r="AYZ786" s="9"/>
      <c r="AZA786" s="9"/>
      <c r="AZB786" s="9"/>
      <c r="AZC786" s="9"/>
      <c r="AZD786" s="9"/>
      <c r="AZE786" s="9"/>
      <c r="AZF786" s="9"/>
      <c r="AZG786" s="9"/>
      <c r="AZH786" s="9"/>
      <c r="AZI786" s="9"/>
      <c r="AZJ786" s="9"/>
      <c r="AZK786" s="9"/>
      <c r="AZL786" s="9"/>
      <c r="AZM786" s="9"/>
      <c r="AZN786" s="9"/>
      <c r="AZO786" s="9"/>
      <c r="AZP786" s="9"/>
      <c r="AZQ786" s="9"/>
      <c r="AZR786" s="9"/>
      <c r="AZS786" s="9"/>
      <c r="AZT786" s="9"/>
      <c r="AZU786" s="9"/>
      <c r="AZV786" s="9"/>
      <c r="AZW786" s="9"/>
      <c r="AZX786" s="9"/>
      <c r="AZY786" s="9"/>
      <c r="AZZ786" s="9"/>
      <c r="BAA786" s="9"/>
      <c r="BAB786" s="9"/>
      <c r="BAC786" s="9"/>
      <c r="BAD786" s="9"/>
      <c r="BAE786" s="9"/>
      <c r="BAF786" s="9"/>
      <c r="BAG786" s="9"/>
      <c r="BAH786" s="9"/>
      <c r="BAI786" s="9"/>
      <c r="BAJ786" s="9"/>
      <c r="BAK786" s="9"/>
      <c r="BAL786" s="9"/>
      <c r="BAM786" s="9"/>
      <c r="BAN786" s="9"/>
      <c r="BAO786" s="9"/>
      <c r="BAP786" s="9"/>
      <c r="BAQ786" s="9"/>
      <c r="BAR786" s="9"/>
      <c r="BAS786" s="9"/>
      <c r="BAT786" s="9"/>
      <c r="BAU786" s="9"/>
      <c r="BAV786" s="9"/>
      <c r="BAW786" s="9"/>
      <c r="BAX786" s="9"/>
      <c r="BAY786" s="9"/>
      <c r="BAZ786" s="9"/>
      <c r="BBA786" s="9"/>
      <c r="BBB786" s="9"/>
      <c r="BBC786" s="9"/>
      <c r="BBD786" s="9"/>
      <c r="BBE786" s="9"/>
      <c r="BBF786" s="9"/>
      <c r="BBG786" s="9"/>
      <c r="BBH786" s="9"/>
      <c r="BBI786" s="9"/>
      <c r="BBJ786" s="9"/>
      <c r="BBK786" s="9"/>
      <c r="BBL786" s="9"/>
      <c r="BBM786" s="9"/>
      <c r="BBN786" s="9"/>
      <c r="BBO786" s="9"/>
      <c r="BBP786" s="9"/>
      <c r="BBQ786" s="9"/>
      <c r="BBR786" s="9"/>
      <c r="BBS786" s="9"/>
      <c r="BBT786" s="9"/>
      <c r="BBU786" s="9"/>
      <c r="BBV786" s="9"/>
      <c r="BBW786" s="9"/>
      <c r="BBX786" s="9"/>
      <c r="BBY786" s="9"/>
      <c r="BBZ786" s="9"/>
      <c r="BCA786" s="9"/>
      <c r="BCB786" s="9"/>
      <c r="BCC786" s="9"/>
      <c r="BCD786" s="9"/>
      <c r="BCE786" s="9"/>
      <c r="BCF786" s="9"/>
      <c r="BCG786" s="9"/>
      <c r="BCH786" s="9"/>
      <c r="BCI786" s="9"/>
      <c r="BCJ786" s="9"/>
      <c r="BCK786" s="9"/>
      <c r="BCL786" s="9"/>
      <c r="BCM786" s="9"/>
      <c r="BCN786" s="9"/>
      <c r="BCO786" s="9"/>
      <c r="BCP786" s="9"/>
      <c r="BCQ786" s="9"/>
      <c r="BCR786" s="9"/>
      <c r="BCS786" s="9"/>
      <c r="BCT786" s="9"/>
      <c r="BCU786" s="9"/>
      <c r="BCV786" s="9"/>
      <c r="BCW786" s="9"/>
      <c r="BCX786" s="9"/>
      <c r="BCY786" s="9"/>
      <c r="BCZ786" s="9"/>
      <c r="BDA786" s="9"/>
      <c r="BDB786" s="9"/>
      <c r="BDC786" s="9"/>
      <c r="BDD786" s="9"/>
      <c r="BDE786" s="9"/>
      <c r="BDF786" s="9"/>
      <c r="BDG786" s="9"/>
      <c r="BDH786" s="9"/>
      <c r="BDI786" s="9"/>
      <c r="BDJ786" s="9"/>
      <c r="BDK786" s="9"/>
      <c r="BDL786" s="9"/>
      <c r="BDM786" s="9"/>
      <c r="BDN786" s="9"/>
      <c r="BDO786" s="9"/>
      <c r="BDP786" s="9"/>
      <c r="BDQ786" s="9"/>
      <c r="BDR786" s="9"/>
      <c r="BDS786" s="9"/>
      <c r="BDT786" s="9"/>
      <c r="BDU786" s="9"/>
      <c r="BDV786" s="9"/>
      <c r="BDW786" s="9"/>
      <c r="BDX786" s="9"/>
      <c r="BDY786" s="9"/>
      <c r="BDZ786" s="9"/>
      <c r="BEA786" s="9"/>
      <c r="BEB786" s="9"/>
      <c r="BEC786" s="9"/>
      <c r="BED786" s="9"/>
      <c r="BEE786" s="9"/>
      <c r="BEF786" s="9"/>
      <c r="BEG786" s="9"/>
      <c r="BEH786" s="9"/>
      <c r="BEI786" s="9"/>
      <c r="BEJ786" s="9"/>
      <c r="BEK786" s="9"/>
      <c r="BEL786" s="9"/>
      <c r="BEM786" s="9"/>
      <c r="BEN786" s="9"/>
      <c r="BEO786" s="9"/>
      <c r="BEP786" s="9"/>
      <c r="BEQ786" s="9"/>
      <c r="BER786" s="9"/>
      <c r="BES786" s="9"/>
      <c r="BET786" s="9"/>
      <c r="BEU786" s="9"/>
      <c r="BEV786" s="9"/>
      <c r="BEW786" s="9"/>
      <c r="BEX786" s="9"/>
      <c r="BEY786" s="9"/>
      <c r="BEZ786" s="9"/>
      <c r="BFA786" s="9"/>
      <c r="BFB786" s="9"/>
      <c r="BFC786" s="9"/>
      <c r="BFD786" s="9"/>
      <c r="BFE786" s="9"/>
      <c r="BFF786" s="9"/>
      <c r="BFG786" s="9"/>
      <c r="BFH786" s="9"/>
      <c r="BFI786" s="9"/>
      <c r="BFJ786" s="9"/>
      <c r="BFK786" s="9"/>
      <c r="BFL786" s="9"/>
      <c r="BFM786" s="9"/>
      <c r="BFN786" s="9"/>
      <c r="BFO786" s="9"/>
      <c r="BFP786" s="9"/>
      <c r="BFQ786" s="9"/>
      <c r="BFR786" s="9"/>
      <c r="BFS786" s="9"/>
      <c r="BFT786" s="9"/>
      <c r="BFU786" s="9"/>
      <c r="BFV786" s="9"/>
      <c r="BFW786" s="9"/>
      <c r="BFX786" s="9"/>
      <c r="BFY786" s="9"/>
      <c r="BFZ786" s="9"/>
      <c r="BGA786" s="9"/>
      <c r="BGB786" s="9"/>
      <c r="BGC786" s="9"/>
      <c r="BGD786" s="9"/>
      <c r="BGE786" s="9"/>
      <c r="BGF786" s="9"/>
      <c r="BGG786" s="9"/>
      <c r="BGH786" s="9"/>
      <c r="BGI786" s="9"/>
      <c r="BGJ786" s="9"/>
      <c r="BGK786" s="9"/>
      <c r="BGL786" s="9"/>
      <c r="BGM786" s="9"/>
      <c r="BGN786" s="9"/>
      <c r="BGO786" s="9"/>
      <c r="BGP786" s="9"/>
      <c r="BGQ786" s="9"/>
      <c r="BGR786" s="9"/>
      <c r="BGS786" s="9"/>
      <c r="BGT786" s="9"/>
      <c r="BGU786" s="9"/>
      <c r="BGV786" s="9"/>
      <c r="BGW786" s="9"/>
      <c r="BGX786" s="9"/>
      <c r="BGY786" s="9"/>
      <c r="BGZ786" s="9"/>
      <c r="BHA786" s="9"/>
      <c r="BHB786" s="9"/>
      <c r="BHC786" s="9"/>
      <c r="BHD786" s="9"/>
      <c r="BHE786" s="9"/>
      <c r="BHF786" s="9"/>
      <c r="BHG786" s="9"/>
      <c r="BHH786" s="9"/>
      <c r="BHI786" s="9"/>
      <c r="BHJ786" s="9"/>
      <c r="BHK786" s="9"/>
      <c r="BHL786" s="9"/>
      <c r="BHM786" s="9"/>
      <c r="BHN786" s="9"/>
      <c r="BHO786" s="9"/>
      <c r="BHP786" s="9"/>
      <c r="BHQ786" s="9"/>
      <c r="BHR786" s="9"/>
      <c r="BHS786" s="9"/>
      <c r="BHT786" s="9"/>
      <c r="BHU786" s="9"/>
      <c r="BHV786" s="9"/>
      <c r="BHW786" s="9"/>
      <c r="BHX786" s="9"/>
      <c r="BHY786" s="9"/>
      <c r="BHZ786" s="9"/>
      <c r="BIA786" s="9"/>
      <c r="BIB786" s="9"/>
      <c r="BIC786" s="9"/>
      <c r="BID786" s="9"/>
      <c r="BIE786" s="9"/>
      <c r="BIF786" s="9"/>
      <c r="BIG786" s="9"/>
      <c r="BIH786" s="9"/>
      <c r="BII786" s="9"/>
      <c r="BIJ786" s="9"/>
      <c r="BIK786" s="9"/>
      <c r="BIL786" s="9"/>
      <c r="BIM786" s="9"/>
      <c r="BIN786" s="9"/>
      <c r="BIO786" s="9"/>
      <c r="BIP786" s="9"/>
      <c r="BIQ786" s="9"/>
      <c r="BIR786" s="9"/>
      <c r="BIS786" s="9"/>
      <c r="BIT786" s="9"/>
      <c r="BIU786" s="9"/>
      <c r="BIV786" s="9"/>
      <c r="BIW786" s="9"/>
      <c r="BIX786" s="9"/>
      <c r="BIY786" s="9"/>
      <c r="BIZ786" s="9"/>
      <c r="BJA786" s="9"/>
      <c r="BJB786" s="9"/>
      <c r="BJC786" s="9"/>
      <c r="BJD786" s="9"/>
      <c r="BJE786" s="9"/>
      <c r="BJF786" s="9"/>
      <c r="BJG786" s="9"/>
      <c r="BJH786" s="9"/>
      <c r="BJI786" s="9"/>
      <c r="BJJ786" s="9"/>
      <c r="BJK786" s="9"/>
      <c r="BJL786" s="9"/>
      <c r="BJM786" s="9"/>
      <c r="BJN786" s="9"/>
      <c r="BJO786" s="9"/>
      <c r="BJP786" s="9"/>
      <c r="BJQ786" s="9"/>
      <c r="BJR786" s="9"/>
      <c r="BJS786" s="9"/>
      <c r="BJT786" s="9"/>
      <c r="BJU786" s="9"/>
      <c r="BJV786" s="9"/>
      <c r="BJW786" s="9"/>
      <c r="BJX786" s="9"/>
      <c r="BJY786" s="9"/>
      <c r="BJZ786" s="9"/>
      <c r="BKA786" s="9"/>
      <c r="BKB786" s="9"/>
      <c r="BKC786" s="9"/>
      <c r="BKD786" s="9"/>
      <c r="BKE786" s="9"/>
      <c r="BKF786" s="9"/>
      <c r="BKG786" s="9"/>
      <c r="BKH786" s="9"/>
      <c r="BKI786" s="9"/>
      <c r="BKJ786" s="9"/>
      <c r="BKK786" s="9"/>
      <c r="BKL786" s="9"/>
      <c r="BKM786" s="9"/>
      <c r="BKN786" s="9"/>
      <c r="BKO786" s="9"/>
      <c r="BKP786" s="9"/>
      <c r="BKQ786" s="9"/>
      <c r="BKR786" s="9"/>
      <c r="BKS786" s="9"/>
      <c r="BKT786" s="9"/>
      <c r="BKU786" s="9"/>
      <c r="BKV786" s="9"/>
      <c r="BKW786" s="9"/>
      <c r="BKX786" s="9"/>
      <c r="BKY786" s="9"/>
      <c r="BKZ786" s="9"/>
      <c r="BLA786" s="9"/>
      <c r="BLB786" s="9"/>
      <c r="BLC786" s="9"/>
      <c r="BLD786" s="9"/>
      <c r="BLE786" s="9"/>
      <c r="BLF786" s="9"/>
      <c r="BLG786" s="9"/>
      <c r="BLH786" s="9"/>
      <c r="BLI786" s="9"/>
      <c r="BLJ786" s="9"/>
      <c r="BLK786" s="9"/>
      <c r="BLL786" s="9"/>
      <c r="BLM786" s="9"/>
      <c r="BLN786" s="9"/>
      <c r="BLO786" s="9"/>
      <c r="BLP786" s="9"/>
      <c r="BLQ786" s="9"/>
      <c r="BLR786" s="9"/>
      <c r="BLS786" s="9"/>
      <c r="BLT786" s="9"/>
      <c r="BLU786" s="9"/>
      <c r="BLV786" s="9"/>
      <c r="BLW786" s="9"/>
      <c r="BLX786" s="9"/>
      <c r="BLY786" s="9"/>
      <c r="BLZ786" s="9"/>
      <c r="BMA786" s="9"/>
      <c r="BMB786" s="9"/>
      <c r="BMC786" s="9"/>
      <c r="BMD786" s="9"/>
      <c r="BME786" s="9"/>
      <c r="BMF786" s="9"/>
      <c r="BMG786" s="9"/>
      <c r="BMH786" s="9"/>
      <c r="BMI786" s="9"/>
      <c r="BMJ786" s="9"/>
      <c r="BMK786" s="9"/>
      <c r="BML786" s="9"/>
      <c r="BMM786" s="9"/>
      <c r="BMN786" s="9"/>
      <c r="BMO786" s="9"/>
      <c r="BMP786" s="9"/>
      <c r="BMQ786" s="9"/>
      <c r="BMR786" s="9"/>
      <c r="BMS786" s="9"/>
      <c r="BMT786" s="9"/>
      <c r="BMU786" s="9"/>
      <c r="BMV786" s="9"/>
      <c r="BMW786" s="9"/>
      <c r="BMX786" s="9"/>
      <c r="BMY786" s="9"/>
      <c r="BMZ786" s="9"/>
      <c r="BNA786" s="9"/>
      <c r="BNB786" s="9"/>
      <c r="BNC786" s="9"/>
      <c r="BND786" s="9"/>
      <c r="BNE786" s="9"/>
      <c r="BNF786" s="9"/>
      <c r="BNG786" s="9"/>
      <c r="BNH786" s="9"/>
      <c r="BNI786" s="9"/>
      <c r="BNJ786" s="9"/>
      <c r="BNK786" s="9"/>
      <c r="BNL786" s="9"/>
      <c r="BNM786" s="9"/>
      <c r="BNN786" s="9"/>
      <c r="BNO786" s="9"/>
      <c r="BNP786" s="9"/>
      <c r="BNQ786" s="9"/>
      <c r="BNR786" s="9"/>
      <c r="BNS786" s="9"/>
      <c r="BNT786" s="9"/>
      <c r="BNU786" s="9"/>
      <c r="BNV786" s="9"/>
      <c r="BNW786" s="9"/>
      <c r="BNX786" s="9"/>
      <c r="BNY786" s="9"/>
      <c r="BNZ786" s="9"/>
      <c r="BOA786" s="9"/>
      <c r="BOB786" s="9"/>
      <c r="BOC786" s="9"/>
      <c r="BOD786" s="9"/>
      <c r="BOE786" s="9"/>
      <c r="BOF786" s="9"/>
      <c r="BOG786" s="9"/>
      <c r="BOH786" s="9"/>
      <c r="BOI786" s="9"/>
      <c r="BOJ786" s="9"/>
      <c r="BOK786" s="9"/>
      <c r="BOL786" s="9"/>
      <c r="BOM786" s="9"/>
      <c r="BON786" s="9"/>
      <c r="BOO786" s="9"/>
      <c r="BOP786" s="9"/>
      <c r="BOQ786" s="9"/>
      <c r="BOR786" s="9"/>
      <c r="BOS786" s="9"/>
      <c r="BOT786" s="9"/>
      <c r="BOU786" s="9"/>
      <c r="BOV786" s="9"/>
      <c r="BOW786" s="9"/>
      <c r="BOX786" s="9"/>
      <c r="BOY786" s="9"/>
      <c r="BOZ786" s="9"/>
      <c r="BPA786" s="9"/>
      <c r="BPB786" s="9"/>
      <c r="BPC786" s="9"/>
      <c r="BPD786" s="9"/>
      <c r="BPE786" s="9"/>
      <c r="BPF786" s="9"/>
      <c r="BPG786" s="9"/>
    </row>
    <row r="787" spans="1:1775" s="10" customFormat="1" ht="12.5" x14ac:dyDescent="0.25">
      <c r="A787" s="120">
        <v>8</v>
      </c>
      <c r="B787" s="119" t="s">
        <v>34</v>
      </c>
      <c r="C787" s="120"/>
      <c r="D787" s="195">
        <v>756</v>
      </c>
      <c r="E787" s="63">
        <f>D787*$E$2</f>
        <v>3721.6220202000004</v>
      </c>
      <c r="F787" s="63"/>
      <c r="G787" s="61">
        <f t="shared" si="627"/>
        <v>413.10004424220006</v>
      </c>
      <c r="H787" s="60">
        <f t="shared" si="628"/>
        <v>0</v>
      </c>
      <c r="I787" s="61">
        <f t="shared" si="629"/>
        <v>336.39741440587807</v>
      </c>
      <c r="J787" s="60">
        <f t="shared" si="630"/>
        <v>18.282468174232505</v>
      </c>
      <c r="K787" s="62" t="s">
        <v>61</v>
      </c>
      <c r="L787" s="63">
        <f t="shared" si="631"/>
        <v>2953.8420933776897</v>
      </c>
      <c r="M787" s="51"/>
      <c r="N787" s="150">
        <v>2793.1870122396745</v>
      </c>
      <c r="O787" s="147"/>
      <c r="P787" s="128">
        <f t="shared" si="632"/>
        <v>160.65508113801525</v>
      </c>
      <c r="Q787" s="9"/>
      <c r="R787" s="9"/>
      <c r="S787" s="9"/>
      <c r="T787" s="9"/>
      <c r="U787" s="9"/>
      <c r="V787" s="9"/>
      <c r="W787" s="9"/>
      <c r="X787" s="9"/>
      <c r="Y787" s="9"/>
      <c r="Z787" s="9"/>
      <c r="AA787" s="9"/>
      <c r="AB787" s="9"/>
      <c r="AC787" s="9"/>
      <c r="AD787" s="9"/>
      <c r="AE787" s="9"/>
      <c r="AF787" s="9"/>
      <c r="AG787" s="9"/>
      <c r="AH787" s="9"/>
      <c r="AI787" s="9"/>
      <c r="AJ787" s="9"/>
      <c r="AK787" s="9"/>
      <c r="AL787" s="9"/>
      <c r="AM787" s="9"/>
      <c r="AN787" s="9"/>
      <c r="AO787" s="9"/>
      <c r="AP787" s="9"/>
      <c r="AQ787" s="9"/>
      <c r="AR787" s="9"/>
      <c r="AS787" s="9"/>
      <c r="AT787" s="9"/>
      <c r="AU787" s="9"/>
      <c r="AV787" s="9"/>
      <c r="AW787" s="9"/>
      <c r="AX787" s="9"/>
      <c r="AY787" s="9"/>
      <c r="AZ787" s="9"/>
      <c r="BA787" s="9"/>
      <c r="BB787" s="9"/>
      <c r="BC787" s="9"/>
      <c r="BD787" s="9"/>
      <c r="BE787" s="9"/>
      <c r="BF787" s="9"/>
      <c r="BG787" s="9"/>
      <c r="BH787" s="9"/>
      <c r="BI787" s="9"/>
      <c r="BJ787" s="9"/>
      <c r="BK787" s="9"/>
      <c r="BL787" s="9"/>
      <c r="BM787" s="9"/>
      <c r="BN787" s="9"/>
      <c r="BO787" s="9"/>
      <c r="BP787" s="9"/>
      <c r="BQ787" s="9"/>
      <c r="BR787" s="9"/>
      <c r="BS787" s="9"/>
      <c r="BT787" s="9"/>
      <c r="BU787" s="9"/>
      <c r="BV787" s="9"/>
      <c r="BW787" s="9"/>
      <c r="BX787" s="9"/>
      <c r="BY787" s="9"/>
      <c r="BZ787" s="9"/>
      <c r="CA787" s="9"/>
      <c r="CB787" s="9"/>
      <c r="CC787" s="9"/>
      <c r="CD787" s="9"/>
      <c r="CE787" s="9"/>
      <c r="CF787" s="9"/>
      <c r="CG787" s="9"/>
      <c r="CH787" s="9"/>
      <c r="CI787" s="9"/>
      <c r="CJ787" s="9"/>
      <c r="CK787" s="9"/>
      <c r="CL787" s="9"/>
      <c r="CM787" s="9"/>
      <c r="CN787" s="9"/>
      <c r="CO787" s="9"/>
      <c r="CP787" s="9"/>
      <c r="CQ787" s="9"/>
      <c r="CR787" s="9"/>
      <c r="CS787" s="9"/>
      <c r="CT787" s="9"/>
      <c r="CU787" s="9"/>
      <c r="CV787" s="9"/>
      <c r="CW787" s="9"/>
      <c r="CX787" s="9"/>
      <c r="CY787" s="9"/>
      <c r="CZ787" s="9"/>
      <c r="DA787" s="9"/>
      <c r="DB787" s="9"/>
      <c r="DC787" s="9"/>
      <c r="DD787" s="9"/>
      <c r="DE787" s="9"/>
      <c r="DF787" s="9"/>
      <c r="DG787" s="9"/>
      <c r="DH787" s="9"/>
      <c r="DI787" s="9"/>
      <c r="DJ787" s="9"/>
      <c r="DK787" s="9"/>
      <c r="DL787" s="9"/>
      <c r="DM787" s="9"/>
      <c r="DN787" s="9"/>
      <c r="DO787" s="9"/>
      <c r="DP787" s="9"/>
      <c r="DQ787" s="9"/>
      <c r="DR787" s="9"/>
      <c r="DS787" s="9"/>
      <c r="DT787" s="9"/>
      <c r="DU787" s="9"/>
      <c r="DV787" s="9"/>
      <c r="DW787" s="9"/>
      <c r="DX787" s="9"/>
      <c r="DY787" s="9"/>
      <c r="DZ787" s="9"/>
      <c r="EA787" s="9"/>
      <c r="EB787" s="9"/>
      <c r="EC787" s="9"/>
      <c r="ED787" s="9"/>
      <c r="EE787" s="9"/>
      <c r="EF787" s="9"/>
      <c r="EG787" s="9"/>
      <c r="EH787" s="9"/>
      <c r="EI787" s="9"/>
      <c r="EJ787" s="9"/>
      <c r="EK787" s="9"/>
      <c r="EL787" s="9"/>
      <c r="EM787" s="9"/>
      <c r="EN787" s="9"/>
      <c r="EO787" s="9"/>
      <c r="EP787" s="9"/>
      <c r="EQ787" s="9"/>
      <c r="ER787" s="9"/>
      <c r="ES787" s="9"/>
      <c r="ET787" s="9"/>
      <c r="EU787" s="9"/>
      <c r="EV787" s="9"/>
      <c r="EW787" s="9"/>
      <c r="EX787" s="9"/>
      <c r="EY787" s="9"/>
      <c r="EZ787" s="9"/>
      <c r="FA787" s="9"/>
      <c r="FB787" s="9"/>
      <c r="FC787" s="9"/>
      <c r="FD787" s="9"/>
      <c r="FE787" s="9"/>
      <c r="FF787" s="9"/>
      <c r="FG787" s="9"/>
      <c r="FH787" s="9"/>
      <c r="FI787" s="9"/>
      <c r="FJ787" s="9"/>
      <c r="FK787" s="9"/>
      <c r="FL787" s="9"/>
      <c r="FM787" s="9"/>
      <c r="FN787" s="9"/>
      <c r="FO787" s="9"/>
      <c r="FP787" s="9"/>
      <c r="FQ787" s="9"/>
      <c r="FR787" s="9"/>
      <c r="FS787" s="9"/>
      <c r="FT787" s="9"/>
      <c r="FU787" s="9"/>
      <c r="FV787" s="9"/>
      <c r="FW787" s="9"/>
      <c r="FX787" s="9"/>
      <c r="FY787" s="9"/>
      <c r="FZ787" s="9"/>
      <c r="GA787" s="9"/>
      <c r="GB787" s="9"/>
      <c r="GC787" s="9"/>
      <c r="GD787" s="9"/>
      <c r="GE787" s="9"/>
      <c r="GF787" s="9"/>
      <c r="GG787" s="9"/>
      <c r="GH787" s="9"/>
      <c r="GI787" s="9"/>
      <c r="GJ787" s="9"/>
      <c r="GK787" s="9"/>
      <c r="GL787" s="9"/>
      <c r="GM787" s="9"/>
      <c r="GN787" s="9"/>
      <c r="GO787" s="9"/>
      <c r="GP787" s="9"/>
      <c r="GQ787" s="9"/>
      <c r="GR787" s="9"/>
      <c r="GS787" s="9"/>
      <c r="GT787" s="9"/>
      <c r="GU787" s="9"/>
      <c r="GV787" s="9"/>
      <c r="GW787" s="9"/>
      <c r="GX787" s="9"/>
      <c r="GY787" s="9"/>
      <c r="GZ787" s="9"/>
      <c r="HA787" s="9"/>
      <c r="HB787" s="9"/>
      <c r="HC787" s="9"/>
      <c r="HD787" s="9"/>
      <c r="HE787" s="9"/>
      <c r="HF787" s="9"/>
      <c r="HG787" s="9"/>
      <c r="HH787" s="9"/>
      <c r="HI787" s="9"/>
      <c r="HJ787" s="9"/>
      <c r="HK787" s="9"/>
      <c r="HL787" s="9"/>
      <c r="HM787" s="9"/>
      <c r="HN787" s="9"/>
      <c r="HO787" s="9"/>
      <c r="HP787" s="9"/>
      <c r="HQ787" s="9"/>
      <c r="HR787" s="9"/>
      <c r="HS787" s="9"/>
      <c r="HT787" s="9"/>
      <c r="HU787" s="9"/>
      <c r="HV787" s="9"/>
      <c r="HW787" s="9"/>
      <c r="HX787" s="9"/>
      <c r="HY787" s="9"/>
      <c r="HZ787" s="9"/>
      <c r="IA787" s="9"/>
      <c r="IB787" s="9"/>
      <c r="IC787" s="9"/>
      <c r="ID787" s="9"/>
      <c r="IE787" s="9"/>
      <c r="IF787" s="9"/>
      <c r="IG787" s="9"/>
      <c r="IH787" s="9"/>
      <c r="II787" s="9"/>
      <c r="IJ787" s="9"/>
      <c r="IK787" s="9"/>
      <c r="IL787" s="9"/>
      <c r="IM787" s="9"/>
      <c r="IN787" s="9"/>
      <c r="IO787" s="9"/>
      <c r="IP787" s="9"/>
      <c r="IQ787" s="9"/>
      <c r="IR787" s="9"/>
      <c r="IS787" s="9"/>
      <c r="IT787" s="9"/>
      <c r="IU787" s="9"/>
      <c r="IV787" s="9"/>
      <c r="IW787" s="9"/>
      <c r="IX787" s="9"/>
      <c r="IY787" s="9"/>
      <c r="IZ787" s="9"/>
      <c r="JA787" s="9"/>
      <c r="JB787" s="9"/>
      <c r="JC787" s="9"/>
      <c r="JD787" s="9"/>
      <c r="JE787" s="9"/>
      <c r="JF787" s="9"/>
      <c r="JG787" s="9"/>
      <c r="JH787" s="9"/>
      <c r="JI787" s="9"/>
      <c r="JJ787" s="9"/>
      <c r="JK787" s="9"/>
      <c r="JL787" s="9"/>
      <c r="JM787" s="9"/>
      <c r="JN787" s="9"/>
      <c r="JO787" s="9"/>
      <c r="JP787" s="9"/>
      <c r="JQ787" s="9"/>
      <c r="JR787" s="9"/>
      <c r="JS787" s="9"/>
      <c r="JT787" s="9"/>
      <c r="JU787" s="9"/>
      <c r="JV787" s="9"/>
      <c r="JW787" s="9"/>
      <c r="JX787" s="9"/>
      <c r="JY787" s="9"/>
      <c r="JZ787" s="9"/>
      <c r="KA787" s="9"/>
      <c r="KB787" s="9"/>
      <c r="KC787" s="9"/>
      <c r="KD787" s="9"/>
      <c r="KE787" s="9"/>
      <c r="KF787" s="9"/>
      <c r="KG787" s="9"/>
      <c r="KH787" s="9"/>
      <c r="KI787" s="9"/>
      <c r="KJ787" s="9"/>
      <c r="KK787" s="9"/>
      <c r="KL787" s="9"/>
      <c r="KM787" s="9"/>
      <c r="KN787" s="9"/>
      <c r="KO787" s="9"/>
      <c r="KP787" s="9"/>
      <c r="KQ787" s="9"/>
      <c r="KR787" s="9"/>
      <c r="KS787" s="9"/>
      <c r="KT787" s="9"/>
      <c r="KU787" s="9"/>
      <c r="KV787" s="9"/>
      <c r="KW787" s="9"/>
      <c r="KX787" s="9"/>
      <c r="KY787" s="9"/>
      <c r="KZ787" s="9"/>
      <c r="LA787" s="9"/>
      <c r="LB787" s="9"/>
      <c r="LC787" s="9"/>
      <c r="LD787" s="9"/>
      <c r="LE787" s="9"/>
      <c r="LF787" s="9"/>
      <c r="LG787" s="9"/>
      <c r="LH787" s="9"/>
      <c r="LI787" s="9"/>
      <c r="LJ787" s="9"/>
      <c r="LK787" s="9"/>
      <c r="LL787" s="9"/>
      <c r="LM787" s="9"/>
      <c r="LN787" s="9"/>
      <c r="LO787" s="9"/>
      <c r="LP787" s="9"/>
      <c r="LQ787" s="9"/>
      <c r="LR787" s="9"/>
      <c r="LS787" s="9"/>
      <c r="LT787" s="9"/>
      <c r="LU787" s="9"/>
      <c r="LV787" s="9"/>
      <c r="LW787" s="9"/>
      <c r="LX787" s="9"/>
      <c r="LY787" s="9"/>
      <c r="LZ787" s="9"/>
      <c r="MA787" s="9"/>
      <c r="MB787" s="9"/>
      <c r="MC787" s="9"/>
      <c r="MD787" s="9"/>
      <c r="ME787" s="9"/>
      <c r="MF787" s="9"/>
      <c r="MG787" s="9"/>
      <c r="MH787" s="9"/>
      <c r="MI787" s="9"/>
      <c r="MJ787" s="9"/>
      <c r="MK787" s="9"/>
      <c r="ML787" s="9"/>
      <c r="MM787" s="9"/>
      <c r="MN787" s="9"/>
      <c r="MO787" s="9"/>
      <c r="MP787" s="9"/>
      <c r="MQ787" s="9"/>
      <c r="MR787" s="9"/>
      <c r="MS787" s="9"/>
      <c r="MT787" s="9"/>
      <c r="MU787" s="9"/>
      <c r="MV787" s="9"/>
      <c r="MW787" s="9"/>
      <c r="MX787" s="9"/>
      <c r="MY787" s="9"/>
      <c r="MZ787" s="9"/>
      <c r="NA787" s="9"/>
      <c r="NB787" s="9"/>
      <c r="NC787" s="9"/>
      <c r="ND787" s="9"/>
      <c r="NE787" s="9"/>
      <c r="NF787" s="9"/>
      <c r="NG787" s="9"/>
      <c r="NH787" s="9"/>
      <c r="NI787" s="9"/>
      <c r="NJ787" s="9"/>
      <c r="NK787" s="9"/>
      <c r="NL787" s="9"/>
      <c r="NM787" s="9"/>
      <c r="NN787" s="9"/>
      <c r="NO787" s="9"/>
      <c r="NP787" s="9"/>
      <c r="NQ787" s="9"/>
      <c r="NR787" s="9"/>
      <c r="NS787" s="9"/>
      <c r="NT787" s="9"/>
      <c r="NU787" s="9"/>
      <c r="NV787" s="9"/>
      <c r="NW787" s="9"/>
      <c r="NX787" s="9"/>
      <c r="NY787" s="9"/>
      <c r="NZ787" s="9"/>
      <c r="OA787" s="9"/>
      <c r="OB787" s="9"/>
      <c r="OC787" s="9"/>
      <c r="OD787" s="9"/>
      <c r="OE787" s="9"/>
      <c r="OF787" s="9"/>
      <c r="OG787" s="9"/>
      <c r="OH787" s="9"/>
      <c r="OI787" s="9"/>
      <c r="OJ787" s="9"/>
      <c r="OK787" s="9"/>
      <c r="OL787" s="9"/>
      <c r="OM787" s="9"/>
      <c r="ON787" s="9"/>
      <c r="OO787" s="9"/>
      <c r="OP787" s="9"/>
      <c r="OQ787" s="9"/>
      <c r="OR787" s="9"/>
      <c r="OS787" s="9"/>
      <c r="OT787" s="9"/>
      <c r="OU787" s="9"/>
      <c r="OV787" s="9"/>
      <c r="OW787" s="9"/>
      <c r="OX787" s="9"/>
      <c r="OY787" s="9"/>
      <c r="OZ787" s="9"/>
      <c r="PA787" s="9"/>
      <c r="PB787" s="9"/>
      <c r="PC787" s="9"/>
      <c r="PD787" s="9"/>
      <c r="PE787" s="9"/>
      <c r="PF787" s="9"/>
      <c r="PG787" s="9"/>
      <c r="PH787" s="9"/>
      <c r="PI787" s="9"/>
      <c r="PJ787" s="9"/>
      <c r="PK787" s="9"/>
      <c r="PL787" s="9"/>
      <c r="PM787" s="9"/>
      <c r="PN787" s="9"/>
      <c r="PO787" s="9"/>
      <c r="PP787" s="9"/>
      <c r="PQ787" s="9"/>
      <c r="PR787" s="9"/>
      <c r="PS787" s="9"/>
      <c r="PT787" s="9"/>
      <c r="PU787" s="9"/>
      <c r="PV787" s="9"/>
      <c r="PW787" s="9"/>
      <c r="PX787" s="9"/>
      <c r="PY787" s="9"/>
      <c r="PZ787" s="9"/>
      <c r="QA787" s="9"/>
      <c r="QB787" s="9"/>
      <c r="QC787" s="9"/>
      <c r="QD787" s="9"/>
      <c r="QE787" s="9"/>
      <c r="QF787" s="9"/>
      <c r="QG787" s="9"/>
      <c r="QH787" s="9"/>
      <c r="QI787" s="9"/>
      <c r="QJ787" s="9"/>
      <c r="QK787" s="9"/>
      <c r="QL787" s="9"/>
      <c r="QM787" s="9"/>
      <c r="QN787" s="9"/>
      <c r="QO787" s="9"/>
      <c r="QP787" s="9"/>
      <c r="QQ787" s="9"/>
      <c r="QR787" s="9"/>
      <c r="QS787" s="9"/>
      <c r="QT787" s="9"/>
      <c r="QU787" s="9"/>
      <c r="QV787" s="9"/>
      <c r="QW787" s="9"/>
      <c r="QX787" s="9"/>
      <c r="QY787" s="9"/>
      <c r="QZ787" s="9"/>
      <c r="RA787" s="9"/>
      <c r="RB787" s="9"/>
      <c r="RC787" s="9"/>
      <c r="RD787" s="9"/>
      <c r="RE787" s="9"/>
      <c r="RF787" s="9"/>
      <c r="RG787" s="9"/>
      <c r="RH787" s="9"/>
      <c r="RI787" s="9"/>
      <c r="RJ787" s="9"/>
      <c r="RK787" s="9"/>
      <c r="RL787" s="9"/>
      <c r="RM787" s="9"/>
      <c r="RN787" s="9"/>
      <c r="RO787" s="9"/>
      <c r="RP787" s="9"/>
      <c r="RQ787" s="9"/>
      <c r="RR787" s="9"/>
      <c r="RS787" s="9"/>
      <c r="RT787" s="9"/>
      <c r="RU787" s="9"/>
      <c r="RV787" s="9"/>
      <c r="RW787" s="9"/>
      <c r="RX787" s="9"/>
      <c r="RY787" s="9"/>
      <c r="RZ787" s="9"/>
      <c r="SA787" s="9"/>
      <c r="SB787" s="9"/>
      <c r="SC787" s="9"/>
      <c r="SD787" s="9"/>
      <c r="SE787" s="9"/>
      <c r="SF787" s="9"/>
      <c r="SG787" s="9"/>
      <c r="SH787" s="9"/>
      <c r="SI787" s="9"/>
      <c r="SJ787" s="9"/>
      <c r="SK787" s="9"/>
      <c r="SL787" s="9"/>
      <c r="SM787" s="9"/>
      <c r="SN787" s="9"/>
      <c r="SO787" s="9"/>
      <c r="SP787" s="9"/>
      <c r="SQ787" s="9"/>
      <c r="SR787" s="9"/>
      <c r="SS787" s="9"/>
      <c r="ST787" s="9"/>
      <c r="SU787" s="9"/>
      <c r="SV787" s="9"/>
      <c r="SW787" s="9"/>
      <c r="SX787" s="9"/>
      <c r="SY787" s="9"/>
      <c r="SZ787" s="9"/>
      <c r="TA787" s="9"/>
      <c r="TB787" s="9"/>
      <c r="TC787" s="9"/>
      <c r="TD787" s="9"/>
      <c r="TE787" s="9"/>
      <c r="TF787" s="9"/>
      <c r="TG787" s="9"/>
      <c r="TH787" s="9"/>
      <c r="TI787" s="9"/>
      <c r="TJ787" s="9"/>
      <c r="TK787" s="9"/>
      <c r="TL787" s="9"/>
      <c r="TM787" s="9"/>
      <c r="TN787" s="9"/>
      <c r="TO787" s="9"/>
      <c r="TP787" s="9"/>
      <c r="TQ787" s="9"/>
      <c r="TR787" s="9"/>
      <c r="TS787" s="9"/>
      <c r="TT787" s="9"/>
      <c r="TU787" s="9"/>
      <c r="TV787" s="9"/>
      <c r="TW787" s="9"/>
      <c r="TX787" s="9"/>
      <c r="TY787" s="9"/>
      <c r="TZ787" s="9"/>
      <c r="UA787" s="9"/>
      <c r="UB787" s="9"/>
      <c r="UC787" s="9"/>
      <c r="UD787" s="9"/>
      <c r="UE787" s="9"/>
      <c r="UF787" s="9"/>
      <c r="UG787" s="9"/>
      <c r="UH787" s="9"/>
      <c r="UI787" s="9"/>
      <c r="UJ787" s="9"/>
      <c r="UK787" s="9"/>
      <c r="UL787" s="9"/>
      <c r="UM787" s="9"/>
      <c r="UN787" s="9"/>
      <c r="UO787" s="9"/>
      <c r="UP787" s="9"/>
      <c r="UQ787" s="9"/>
      <c r="UR787" s="9"/>
      <c r="US787" s="9"/>
      <c r="UT787" s="9"/>
      <c r="UU787" s="9"/>
      <c r="UV787" s="9"/>
      <c r="UW787" s="9"/>
      <c r="UX787" s="9"/>
      <c r="UY787" s="9"/>
      <c r="UZ787" s="9"/>
      <c r="VA787" s="9"/>
      <c r="VB787" s="9"/>
      <c r="VC787" s="9"/>
      <c r="VD787" s="9"/>
      <c r="VE787" s="9"/>
      <c r="VF787" s="9"/>
      <c r="VG787" s="9"/>
      <c r="VH787" s="9"/>
      <c r="VI787" s="9"/>
      <c r="VJ787" s="9"/>
      <c r="VK787" s="9"/>
      <c r="VL787" s="9"/>
      <c r="VM787" s="9"/>
      <c r="VN787" s="9"/>
      <c r="VO787" s="9"/>
      <c r="VP787" s="9"/>
      <c r="VQ787" s="9"/>
      <c r="VR787" s="9"/>
      <c r="VS787" s="9"/>
      <c r="VT787" s="9"/>
      <c r="VU787" s="9"/>
      <c r="VV787" s="9"/>
      <c r="VW787" s="9"/>
      <c r="VX787" s="9"/>
      <c r="VY787" s="9"/>
      <c r="VZ787" s="9"/>
      <c r="WA787" s="9"/>
      <c r="WB787" s="9"/>
      <c r="WC787" s="9"/>
      <c r="WD787" s="9"/>
      <c r="WE787" s="9"/>
      <c r="WF787" s="9"/>
      <c r="WG787" s="9"/>
      <c r="WH787" s="9"/>
      <c r="WI787" s="9"/>
      <c r="WJ787" s="9"/>
      <c r="WK787" s="9"/>
      <c r="WL787" s="9"/>
      <c r="WM787" s="9"/>
      <c r="WN787" s="9"/>
      <c r="WO787" s="9"/>
      <c r="WP787" s="9"/>
      <c r="WQ787" s="9"/>
      <c r="WR787" s="9"/>
      <c r="WS787" s="9"/>
      <c r="WT787" s="9"/>
      <c r="WU787" s="9"/>
      <c r="WV787" s="9"/>
      <c r="WW787" s="9"/>
      <c r="WX787" s="9"/>
      <c r="WY787" s="9"/>
      <c r="WZ787" s="9"/>
      <c r="XA787" s="9"/>
      <c r="XB787" s="9"/>
      <c r="XC787" s="9"/>
      <c r="XD787" s="9"/>
      <c r="XE787" s="9"/>
      <c r="XF787" s="9"/>
      <c r="XG787" s="9"/>
      <c r="XH787" s="9"/>
      <c r="XI787" s="9"/>
      <c r="XJ787" s="9"/>
      <c r="XK787" s="9"/>
      <c r="XL787" s="9"/>
      <c r="XM787" s="9"/>
      <c r="XN787" s="9"/>
      <c r="XO787" s="9"/>
      <c r="XP787" s="9"/>
      <c r="XQ787" s="9"/>
      <c r="XR787" s="9"/>
      <c r="XS787" s="9"/>
      <c r="XT787" s="9"/>
      <c r="XU787" s="9"/>
      <c r="XV787" s="9"/>
      <c r="XW787" s="9"/>
      <c r="XX787" s="9"/>
      <c r="XY787" s="9"/>
      <c r="XZ787" s="9"/>
      <c r="YA787" s="9"/>
      <c r="YB787" s="9"/>
      <c r="YC787" s="9"/>
      <c r="YD787" s="9"/>
      <c r="YE787" s="9"/>
      <c r="YF787" s="9"/>
      <c r="YG787" s="9"/>
      <c r="YH787" s="9"/>
      <c r="YI787" s="9"/>
      <c r="YJ787" s="9"/>
      <c r="YK787" s="9"/>
      <c r="YL787" s="9"/>
      <c r="YM787" s="9"/>
      <c r="YN787" s="9"/>
      <c r="YO787" s="9"/>
      <c r="YP787" s="9"/>
      <c r="YQ787" s="9"/>
      <c r="YR787" s="9"/>
      <c r="YS787" s="9"/>
      <c r="YT787" s="9"/>
      <c r="YU787" s="9"/>
      <c r="YV787" s="9"/>
      <c r="YW787" s="9"/>
      <c r="YX787" s="9"/>
      <c r="YY787" s="9"/>
      <c r="YZ787" s="9"/>
      <c r="ZA787" s="9"/>
      <c r="ZB787" s="9"/>
      <c r="ZC787" s="9"/>
      <c r="ZD787" s="9"/>
      <c r="ZE787" s="9"/>
      <c r="ZF787" s="9"/>
      <c r="ZG787" s="9"/>
      <c r="ZH787" s="9"/>
      <c r="ZI787" s="9"/>
      <c r="ZJ787" s="9"/>
      <c r="ZK787" s="9"/>
      <c r="ZL787" s="9"/>
      <c r="ZM787" s="9"/>
      <c r="ZN787" s="9"/>
      <c r="ZO787" s="9"/>
      <c r="ZP787" s="9"/>
      <c r="ZQ787" s="9"/>
      <c r="ZR787" s="9"/>
      <c r="ZS787" s="9"/>
      <c r="ZT787" s="9"/>
      <c r="ZU787" s="9"/>
      <c r="ZV787" s="9"/>
      <c r="ZW787" s="9"/>
      <c r="ZX787" s="9"/>
      <c r="ZY787" s="9"/>
      <c r="ZZ787" s="9"/>
      <c r="AAA787" s="9"/>
      <c r="AAB787" s="9"/>
      <c r="AAC787" s="9"/>
      <c r="AAD787" s="9"/>
      <c r="AAE787" s="9"/>
      <c r="AAF787" s="9"/>
      <c r="AAG787" s="9"/>
      <c r="AAH787" s="9"/>
      <c r="AAI787" s="9"/>
      <c r="AAJ787" s="9"/>
      <c r="AAK787" s="9"/>
      <c r="AAL787" s="9"/>
      <c r="AAM787" s="9"/>
      <c r="AAN787" s="9"/>
      <c r="AAO787" s="9"/>
      <c r="AAP787" s="9"/>
      <c r="AAQ787" s="9"/>
      <c r="AAR787" s="9"/>
      <c r="AAS787" s="9"/>
      <c r="AAT787" s="9"/>
      <c r="AAU787" s="9"/>
      <c r="AAV787" s="9"/>
      <c r="AAW787" s="9"/>
      <c r="AAX787" s="9"/>
      <c r="AAY787" s="9"/>
      <c r="AAZ787" s="9"/>
      <c r="ABA787" s="9"/>
      <c r="ABB787" s="9"/>
      <c r="ABC787" s="9"/>
      <c r="ABD787" s="9"/>
      <c r="ABE787" s="9"/>
      <c r="ABF787" s="9"/>
      <c r="ABG787" s="9"/>
      <c r="ABH787" s="9"/>
      <c r="ABI787" s="9"/>
      <c r="ABJ787" s="9"/>
      <c r="ABK787" s="9"/>
      <c r="ABL787" s="9"/>
      <c r="ABM787" s="9"/>
      <c r="ABN787" s="9"/>
      <c r="ABO787" s="9"/>
      <c r="ABP787" s="9"/>
      <c r="ABQ787" s="9"/>
      <c r="ABR787" s="9"/>
      <c r="ABS787" s="9"/>
      <c r="ABT787" s="9"/>
      <c r="ABU787" s="9"/>
      <c r="ABV787" s="9"/>
      <c r="ABW787" s="9"/>
      <c r="ABX787" s="9"/>
      <c r="ABY787" s="9"/>
      <c r="ABZ787" s="9"/>
      <c r="ACA787" s="9"/>
      <c r="ACB787" s="9"/>
      <c r="ACC787" s="9"/>
      <c r="ACD787" s="9"/>
      <c r="ACE787" s="9"/>
      <c r="ACF787" s="9"/>
      <c r="ACG787" s="9"/>
      <c r="ACH787" s="9"/>
      <c r="ACI787" s="9"/>
      <c r="ACJ787" s="9"/>
      <c r="ACK787" s="9"/>
      <c r="ACL787" s="9"/>
      <c r="ACM787" s="9"/>
      <c r="ACN787" s="9"/>
      <c r="ACO787" s="9"/>
      <c r="ACP787" s="9"/>
      <c r="ACQ787" s="9"/>
      <c r="ACR787" s="9"/>
      <c r="ACS787" s="9"/>
      <c r="ACT787" s="9"/>
      <c r="ACU787" s="9"/>
      <c r="ACV787" s="9"/>
      <c r="ACW787" s="9"/>
      <c r="ACX787" s="9"/>
      <c r="ACY787" s="9"/>
      <c r="ACZ787" s="9"/>
      <c r="ADA787" s="9"/>
      <c r="ADB787" s="9"/>
      <c r="ADC787" s="9"/>
      <c r="ADD787" s="9"/>
      <c r="ADE787" s="9"/>
      <c r="ADF787" s="9"/>
      <c r="ADG787" s="9"/>
      <c r="ADH787" s="9"/>
      <c r="ADI787" s="9"/>
      <c r="ADJ787" s="9"/>
      <c r="ADK787" s="9"/>
      <c r="ADL787" s="9"/>
      <c r="ADM787" s="9"/>
      <c r="ADN787" s="9"/>
      <c r="ADO787" s="9"/>
      <c r="ADP787" s="9"/>
      <c r="ADQ787" s="9"/>
      <c r="ADR787" s="9"/>
      <c r="ADS787" s="9"/>
      <c r="ADT787" s="9"/>
      <c r="ADU787" s="9"/>
      <c r="ADV787" s="9"/>
      <c r="ADW787" s="9"/>
      <c r="ADX787" s="9"/>
      <c r="ADY787" s="9"/>
      <c r="ADZ787" s="9"/>
      <c r="AEA787" s="9"/>
      <c r="AEB787" s="9"/>
      <c r="AEC787" s="9"/>
      <c r="AED787" s="9"/>
      <c r="AEE787" s="9"/>
      <c r="AEF787" s="9"/>
      <c r="AEG787" s="9"/>
      <c r="AEH787" s="9"/>
      <c r="AEI787" s="9"/>
      <c r="AEJ787" s="9"/>
      <c r="AEK787" s="9"/>
      <c r="AEL787" s="9"/>
      <c r="AEM787" s="9"/>
      <c r="AEN787" s="9"/>
      <c r="AEO787" s="9"/>
      <c r="AEP787" s="9"/>
      <c r="AEQ787" s="9"/>
      <c r="AER787" s="9"/>
      <c r="AES787" s="9"/>
      <c r="AET787" s="9"/>
      <c r="AEU787" s="9"/>
      <c r="AEV787" s="9"/>
      <c r="AEW787" s="9"/>
      <c r="AEX787" s="9"/>
      <c r="AEY787" s="9"/>
      <c r="AEZ787" s="9"/>
      <c r="AFA787" s="9"/>
      <c r="AFB787" s="9"/>
      <c r="AFC787" s="9"/>
      <c r="AFD787" s="9"/>
      <c r="AFE787" s="9"/>
      <c r="AFF787" s="9"/>
      <c r="AFG787" s="9"/>
      <c r="AFH787" s="9"/>
      <c r="AFI787" s="9"/>
      <c r="AFJ787" s="9"/>
      <c r="AFK787" s="9"/>
      <c r="AFL787" s="9"/>
      <c r="AFM787" s="9"/>
      <c r="AFN787" s="9"/>
      <c r="AFO787" s="9"/>
      <c r="AFP787" s="9"/>
      <c r="AFQ787" s="9"/>
      <c r="AFR787" s="9"/>
      <c r="AFS787" s="9"/>
      <c r="AFT787" s="9"/>
      <c r="AFU787" s="9"/>
      <c r="AFV787" s="9"/>
      <c r="AFW787" s="9"/>
      <c r="AFX787" s="9"/>
      <c r="AFY787" s="9"/>
      <c r="AFZ787" s="9"/>
      <c r="AGA787" s="9"/>
      <c r="AGB787" s="9"/>
      <c r="AGC787" s="9"/>
      <c r="AGD787" s="9"/>
      <c r="AGE787" s="9"/>
      <c r="AGF787" s="9"/>
      <c r="AGG787" s="9"/>
      <c r="AGH787" s="9"/>
      <c r="AGI787" s="9"/>
      <c r="AGJ787" s="9"/>
      <c r="AGK787" s="9"/>
      <c r="AGL787" s="9"/>
      <c r="AGM787" s="9"/>
      <c r="AGN787" s="9"/>
      <c r="AGO787" s="9"/>
      <c r="AGP787" s="9"/>
      <c r="AGQ787" s="9"/>
      <c r="AGR787" s="9"/>
      <c r="AGS787" s="9"/>
      <c r="AGT787" s="9"/>
      <c r="AGU787" s="9"/>
      <c r="AGV787" s="9"/>
      <c r="AGW787" s="9"/>
      <c r="AGX787" s="9"/>
      <c r="AGY787" s="9"/>
      <c r="AGZ787" s="9"/>
      <c r="AHA787" s="9"/>
      <c r="AHB787" s="9"/>
      <c r="AHC787" s="9"/>
      <c r="AHD787" s="9"/>
      <c r="AHE787" s="9"/>
      <c r="AHF787" s="9"/>
      <c r="AHG787" s="9"/>
      <c r="AHH787" s="9"/>
      <c r="AHI787" s="9"/>
      <c r="AHJ787" s="9"/>
      <c r="AHK787" s="9"/>
      <c r="AHL787" s="9"/>
      <c r="AHM787" s="9"/>
      <c r="AHN787" s="9"/>
      <c r="AHO787" s="9"/>
      <c r="AHP787" s="9"/>
      <c r="AHQ787" s="9"/>
      <c r="AHR787" s="9"/>
      <c r="AHS787" s="9"/>
      <c r="AHT787" s="9"/>
      <c r="AHU787" s="9"/>
      <c r="AHV787" s="9"/>
      <c r="AHW787" s="9"/>
      <c r="AHX787" s="9"/>
      <c r="AHY787" s="9"/>
      <c r="AHZ787" s="9"/>
      <c r="AIA787" s="9"/>
      <c r="AIB787" s="9"/>
      <c r="AIC787" s="9"/>
      <c r="AID787" s="9"/>
      <c r="AIE787" s="9"/>
      <c r="AIF787" s="9"/>
      <c r="AIG787" s="9"/>
      <c r="AIH787" s="9"/>
      <c r="AII787" s="9"/>
      <c r="AIJ787" s="9"/>
      <c r="AIK787" s="9"/>
      <c r="AIL787" s="9"/>
      <c r="AIM787" s="9"/>
      <c r="AIN787" s="9"/>
      <c r="AIO787" s="9"/>
      <c r="AIP787" s="9"/>
      <c r="AIQ787" s="9"/>
      <c r="AIR787" s="9"/>
      <c r="AIS787" s="9"/>
      <c r="AIT787" s="9"/>
      <c r="AIU787" s="9"/>
      <c r="AIV787" s="9"/>
      <c r="AIW787" s="9"/>
      <c r="AIX787" s="9"/>
      <c r="AIY787" s="9"/>
      <c r="AIZ787" s="9"/>
      <c r="AJA787" s="9"/>
      <c r="AJB787" s="9"/>
      <c r="AJC787" s="9"/>
      <c r="AJD787" s="9"/>
      <c r="AJE787" s="9"/>
      <c r="AJF787" s="9"/>
      <c r="AJG787" s="9"/>
      <c r="AJH787" s="9"/>
      <c r="AJI787" s="9"/>
      <c r="AJJ787" s="9"/>
      <c r="AJK787" s="9"/>
      <c r="AJL787" s="9"/>
      <c r="AJM787" s="9"/>
      <c r="AJN787" s="9"/>
      <c r="AJO787" s="9"/>
      <c r="AJP787" s="9"/>
      <c r="AJQ787" s="9"/>
      <c r="AJR787" s="9"/>
      <c r="AJS787" s="9"/>
      <c r="AJT787" s="9"/>
      <c r="AJU787" s="9"/>
      <c r="AJV787" s="9"/>
      <c r="AJW787" s="9"/>
      <c r="AJX787" s="9"/>
      <c r="AJY787" s="9"/>
      <c r="AJZ787" s="9"/>
      <c r="AKA787" s="9"/>
      <c r="AKB787" s="9"/>
      <c r="AKC787" s="9"/>
      <c r="AKD787" s="9"/>
      <c r="AKE787" s="9"/>
      <c r="AKF787" s="9"/>
      <c r="AKG787" s="9"/>
      <c r="AKH787" s="9"/>
      <c r="AKI787" s="9"/>
      <c r="AKJ787" s="9"/>
      <c r="AKK787" s="9"/>
      <c r="AKL787" s="9"/>
      <c r="AKM787" s="9"/>
      <c r="AKN787" s="9"/>
      <c r="AKO787" s="9"/>
      <c r="AKP787" s="9"/>
      <c r="AKQ787" s="9"/>
      <c r="AKR787" s="9"/>
      <c r="AKS787" s="9"/>
      <c r="AKT787" s="9"/>
      <c r="AKU787" s="9"/>
      <c r="AKV787" s="9"/>
      <c r="AKW787" s="9"/>
      <c r="AKX787" s="9"/>
      <c r="AKY787" s="9"/>
      <c r="AKZ787" s="9"/>
      <c r="ALA787" s="9"/>
      <c r="ALB787" s="9"/>
      <c r="ALC787" s="9"/>
      <c r="ALD787" s="9"/>
      <c r="ALE787" s="9"/>
      <c r="ALF787" s="9"/>
      <c r="ALG787" s="9"/>
      <c r="ALH787" s="9"/>
      <c r="ALI787" s="9"/>
      <c r="ALJ787" s="9"/>
      <c r="ALK787" s="9"/>
      <c r="ALL787" s="9"/>
      <c r="ALM787" s="9"/>
      <c r="ALN787" s="9"/>
      <c r="ALO787" s="9"/>
      <c r="ALP787" s="9"/>
      <c r="ALQ787" s="9"/>
      <c r="ALR787" s="9"/>
      <c r="ALS787" s="9"/>
      <c r="ALT787" s="9"/>
      <c r="ALU787" s="9"/>
      <c r="ALV787" s="9"/>
      <c r="ALW787" s="9"/>
      <c r="ALX787" s="9"/>
      <c r="ALY787" s="9"/>
      <c r="ALZ787" s="9"/>
      <c r="AMA787" s="9"/>
      <c r="AMB787" s="9"/>
      <c r="AMC787" s="9"/>
      <c r="AMD787" s="9"/>
      <c r="AME787" s="9"/>
      <c r="AMF787" s="9"/>
      <c r="AMG787" s="9"/>
      <c r="AMH787" s="9"/>
      <c r="AMI787" s="9"/>
      <c r="AMJ787" s="9"/>
      <c r="AMK787" s="9"/>
      <c r="AML787" s="9"/>
      <c r="AMM787" s="9"/>
      <c r="AMN787" s="9"/>
      <c r="AMO787" s="9"/>
      <c r="AMP787" s="9"/>
      <c r="AMQ787" s="9"/>
      <c r="AMR787" s="9"/>
      <c r="AMS787" s="9"/>
      <c r="AMT787" s="9"/>
      <c r="AMU787" s="9"/>
      <c r="AMV787" s="9"/>
      <c r="AMW787" s="9"/>
      <c r="AMX787" s="9"/>
      <c r="AMY787" s="9"/>
      <c r="AMZ787" s="9"/>
      <c r="ANA787" s="9"/>
      <c r="ANB787" s="9"/>
      <c r="ANC787" s="9"/>
      <c r="AND787" s="9"/>
      <c r="ANE787" s="9"/>
      <c r="ANF787" s="9"/>
      <c r="ANG787" s="9"/>
      <c r="ANH787" s="9"/>
      <c r="ANI787" s="9"/>
      <c r="ANJ787" s="9"/>
      <c r="ANK787" s="9"/>
      <c r="ANL787" s="9"/>
      <c r="ANM787" s="9"/>
      <c r="ANN787" s="9"/>
      <c r="ANO787" s="9"/>
      <c r="ANP787" s="9"/>
      <c r="ANQ787" s="9"/>
      <c r="ANR787" s="9"/>
      <c r="ANS787" s="9"/>
      <c r="ANT787" s="9"/>
      <c r="ANU787" s="9"/>
      <c r="ANV787" s="9"/>
      <c r="ANW787" s="9"/>
      <c r="ANX787" s="9"/>
      <c r="ANY787" s="9"/>
      <c r="ANZ787" s="9"/>
      <c r="AOA787" s="9"/>
      <c r="AOB787" s="9"/>
      <c r="AOC787" s="9"/>
      <c r="AOD787" s="9"/>
      <c r="AOE787" s="9"/>
      <c r="AOF787" s="9"/>
      <c r="AOG787" s="9"/>
      <c r="AOH787" s="9"/>
      <c r="AOI787" s="9"/>
      <c r="AOJ787" s="9"/>
      <c r="AOK787" s="9"/>
      <c r="AOL787" s="9"/>
      <c r="AOM787" s="9"/>
      <c r="AON787" s="9"/>
      <c r="AOO787" s="9"/>
      <c r="AOP787" s="9"/>
      <c r="AOQ787" s="9"/>
      <c r="AOR787" s="9"/>
      <c r="AOS787" s="9"/>
      <c r="AOT787" s="9"/>
      <c r="AOU787" s="9"/>
      <c r="AOV787" s="9"/>
      <c r="AOW787" s="9"/>
      <c r="AOX787" s="9"/>
      <c r="AOY787" s="9"/>
      <c r="AOZ787" s="9"/>
      <c r="APA787" s="9"/>
      <c r="APB787" s="9"/>
      <c r="APC787" s="9"/>
      <c r="APD787" s="9"/>
      <c r="APE787" s="9"/>
      <c r="APF787" s="9"/>
      <c r="APG787" s="9"/>
      <c r="APH787" s="9"/>
      <c r="API787" s="9"/>
      <c r="APJ787" s="9"/>
      <c r="APK787" s="9"/>
      <c r="APL787" s="9"/>
      <c r="APM787" s="9"/>
      <c r="APN787" s="9"/>
      <c r="APO787" s="9"/>
      <c r="APP787" s="9"/>
      <c r="APQ787" s="9"/>
      <c r="APR787" s="9"/>
      <c r="APS787" s="9"/>
      <c r="APT787" s="9"/>
      <c r="APU787" s="9"/>
      <c r="APV787" s="9"/>
      <c r="APW787" s="9"/>
      <c r="APX787" s="9"/>
      <c r="APY787" s="9"/>
      <c r="APZ787" s="9"/>
      <c r="AQA787" s="9"/>
      <c r="AQB787" s="9"/>
      <c r="AQC787" s="9"/>
      <c r="AQD787" s="9"/>
      <c r="AQE787" s="9"/>
      <c r="AQF787" s="9"/>
      <c r="AQG787" s="9"/>
      <c r="AQH787" s="9"/>
      <c r="AQI787" s="9"/>
      <c r="AQJ787" s="9"/>
      <c r="AQK787" s="9"/>
      <c r="AQL787" s="9"/>
      <c r="AQM787" s="9"/>
      <c r="AQN787" s="9"/>
      <c r="AQO787" s="9"/>
      <c r="AQP787" s="9"/>
      <c r="AQQ787" s="9"/>
      <c r="AQR787" s="9"/>
      <c r="AQS787" s="9"/>
      <c r="AQT787" s="9"/>
      <c r="AQU787" s="9"/>
      <c r="AQV787" s="9"/>
      <c r="AQW787" s="9"/>
      <c r="AQX787" s="9"/>
      <c r="AQY787" s="9"/>
      <c r="AQZ787" s="9"/>
      <c r="ARA787" s="9"/>
      <c r="ARB787" s="9"/>
      <c r="ARC787" s="9"/>
      <c r="ARD787" s="9"/>
      <c r="ARE787" s="9"/>
      <c r="ARF787" s="9"/>
      <c r="ARG787" s="9"/>
      <c r="ARH787" s="9"/>
      <c r="ARI787" s="9"/>
      <c r="ARJ787" s="9"/>
      <c r="ARK787" s="9"/>
      <c r="ARL787" s="9"/>
      <c r="ARM787" s="9"/>
      <c r="ARN787" s="9"/>
      <c r="ARO787" s="9"/>
      <c r="ARP787" s="9"/>
      <c r="ARQ787" s="9"/>
      <c r="ARR787" s="9"/>
      <c r="ARS787" s="9"/>
      <c r="ART787" s="9"/>
      <c r="ARU787" s="9"/>
      <c r="ARV787" s="9"/>
      <c r="ARW787" s="9"/>
      <c r="ARX787" s="9"/>
      <c r="ARY787" s="9"/>
      <c r="ARZ787" s="9"/>
      <c r="ASA787" s="9"/>
      <c r="ASB787" s="9"/>
      <c r="ASC787" s="9"/>
      <c r="ASD787" s="9"/>
      <c r="ASE787" s="9"/>
      <c r="ASF787" s="9"/>
      <c r="ASG787" s="9"/>
      <c r="ASH787" s="9"/>
      <c r="ASI787" s="9"/>
      <c r="ASJ787" s="9"/>
      <c r="ASK787" s="9"/>
      <c r="ASL787" s="9"/>
      <c r="ASM787" s="9"/>
      <c r="ASN787" s="9"/>
      <c r="ASO787" s="9"/>
      <c r="ASP787" s="9"/>
      <c r="ASQ787" s="9"/>
      <c r="ASR787" s="9"/>
      <c r="ASS787" s="9"/>
      <c r="AST787" s="9"/>
      <c r="ASU787" s="9"/>
      <c r="ASV787" s="9"/>
      <c r="ASW787" s="9"/>
      <c r="ASX787" s="9"/>
      <c r="ASY787" s="9"/>
      <c r="ASZ787" s="9"/>
      <c r="ATA787" s="9"/>
      <c r="ATB787" s="9"/>
      <c r="ATC787" s="9"/>
      <c r="ATD787" s="9"/>
      <c r="ATE787" s="9"/>
      <c r="ATF787" s="9"/>
      <c r="ATG787" s="9"/>
      <c r="ATH787" s="9"/>
      <c r="ATI787" s="9"/>
      <c r="ATJ787" s="9"/>
      <c r="ATK787" s="9"/>
      <c r="ATL787" s="9"/>
      <c r="ATM787" s="9"/>
      <c r="ATN787" s="9"/>
      <c r="ATO787" s="9"/>
      <c r="ATP787" s="9"/>
      <c r="ATQ787" s="9"/>
      <c r="ATR787" s="9"/>
      <c r="ATS787" s="9"/>
      <c r="ATT787" s="9"/>
      <c r="ATU787" s="9"/>
      <c r="ATV787" s="9"/>
      <c r="ATW787" s="9"/>
      <c r="ATX787" s="9"/>
      <c r="ATY787" s="9"/>
      <c r="ATZ787" s="9"/>
      <c r="AUA787" s="9"/>
      <c r="AUB787" s="9"/>
      <c r="AUC787" s="9"/>
      <c r="AUD787" s="9"/>
      <c r="AUE787" s="9"/>
      <c r="AUF787" s="9"/>
      <c r="AUG787" s="9"/>
      <c r="AUH787" s="9"/>
      <c r="AUI787" s="9"/>
      <c r="AUJ787" s="9"/>
      <c r="AUK787" s="9"/>
      <c r="AUL787" s="9"/>
      <c r="AUM787" s="9"/>
      <c r="AUN787" s="9"/>
      <c r="AUO787" s="9"/>
      <c r="AUP787" s="9"/>
      <c r="AUQ787" s="9"/>
      <c r="AUR787" s="9"/>
      <c r="AUS787" s="9"/>
      <c r="AUT787" s="9"/>
      <c r="AUU787" s="9"/>
      <c r="AUV787" s="9"/>
      <c r="AUW787" s="9"/>
      <c r="AUX787" s="9"/>
      <c r="AUY787" s="9"/>
      <c r="AUZ787" s="9"/>
      <c r="AVA787" s="9"/>
      <c r="AVB787" s="9"/>
      <c r="AVC787" s="9"/>
      <c r="AVD787" s="9"/>
      <c r="AVE787" s="9"/>
      <c r="AVF787" s="9"/>
      <c r="AVG787" s="9"/>
      <c r="AVH787" s="9"/>
      <c r="AVI787" s="9"/>
      <c r="AVJ787" s="9"/>
      <c r="AVK787" s="9"/>
      <c r="AVL787" s="9"/>
      <c r="AVM787" s="9"/>
      <c r="AVN787" s="9"/>
      <c r="AVO787" s="9"/>
      <c r="AVP787" s="9"/>
      <c r="AVQ787" s="9"/>
      <c r="AVR787" s="9"/>
      <c r="AVS787" s="9"/>
      <c r="AVT787" s="9"/>
      <c r="AVU787" s="9"/>
      <c r="AVV787" s="9"/>
      <c r="AVW787" s="9"/>
      <c r="AVX787" s="9"/>
      <c r="AVY787" s="9"/>
      <c r="AVZ787" s="9"/>
      <c r="AWA787" s="9"/>
      <c r="AWB787" s="9"/>
      <c r="AWC787" s="9"/>
      <c r="AWD787" s="9"/>
      <c r="AWE787" s="9"/>
      <c r="AWF787" s="9"/>
      <c r="AWG787" s="9"/>
      <c r="AWH787" s="9"/>
      <c r="AWI787" s="9"/>
      <c r="AWJ787" s="9"/>
      <c r="AWK787" s="9"/>
      <c r="AWL787" s="9"/>
      <c r="AWM787" s="9"/>
      <c r="AWN787" s="9"/>
      <c r="AWO787" s="9"/>
      <c r="AWP787" s="9"/>
      <c r="AWQ787" s="9"/>
      <c r="AWR787" s="9"/>
      <c r="AWS787" s="9"/>
      <c r="AWT787" s="9"/>
      <c r="AWU787" s="9"/>
      <c r="AWV787" s="9"/>
      <c r="AWW787" s="9"/>
      <c r="AWX787" s="9"/>
      <c r="AWY787" s="9"/>
      <c r="AWZ787" s="9"/>
      <c r="AXA787" s="9"/>
      <c r="AXB787" s="9"/>
      <c r="AXC787" s="9"/>
      <c r="AXD787" s="9"/>
      <c r="AXE787" s="9"/>
      <c r="AXF787" s="9"/>
      <c r="AXG787" s="9"/>
      <c r="AXH787" s="9"/>
      <c r="AXI787" s="9"/>
      <c r="AXJ787" s="9"/>
      <c r="AXK787" s="9"/>
      <c r="AXL787" s="9"/>
      <c r="AXM787" s="9"/>
      <c r="AXN787" s="9"/>
      <c r="AXO787" s="9"/>
      <c r="AXP787" s="9"/>
      <c r="AXQ787" s="9"/>
      <c r="AXR787" s="9"/>
      <c r="AXS787" s="9"/>
      <c r="AXT787" s="9"/>
      <c r="AXU787" s="9"/>
      <c r="AXV787" s="9"/>
      <c r="AXW787" s="9"/>
      <c r="AXX787" s="9"/>
      <c r="AXY787" s="9"/>
      <c r="AXZ787" s="9"/>
      <c r="AYA787" s="9"/>
      <c r="AYB787" s="9"/>
      <c r="AYC787" s="9"/>
      <c r="AYD787" s="9"/>
      <c r="AYE787" s="9"/>
      <c r="AYF787" s="9"/>
      <c r="AYG787" s="9"/>
      <c r="AYH787" s="9"/>
      <c r="AYI787" s="9"/>
      <c r="AYJ787" s="9"/>
      <c r="AYK787" s="9"/>
      <c r="AYL787" s="9"/>
      <c r="AYM787" s="9"/>
      <c r="AYN787" s="9"/>
      <c r="AYO787" s="9"/>
      <c r="AYP787" s="9"/>
      <c r="AYQ787" s="9"/>
      <c r="AYR787" s="9"/>
      <c r="AYS787" s="9"/>
      <c r="AYT787" s="9"/>
      <c r="AYU787" s="9"/>
      <c r="AYV787" s="9"/>
      <c r="AYW787" s="9"/>
      <c r="AYX787" s="9"/>
      <c r="AYY787" s="9"/>
      <c r="AYZ787" s="9"/>
      <c r="AZA787" s="9"/>
      <c r="AZB787" s="9"/>
      <c r="AZC787" s="9"/>
      <c r="AZD787" s="9"/>
      <c r="AZE787" s="9"/>
      <c r="AZF787" s="9"/>
      <c r="AZG787" s="9"/>
      <c r="AZH787" s="9"/>
      <c r="AZI787" s="9"/>
      <c r="AZJ787" s="9"/>
      <c r="AZK787" s="9"/>
      <c r="AZL787" s="9"/>
      <c r="AZM787" s="9"/>
      <c r="AZN787" s="9"/>
      <c r="AZO787" s="9"/>
      <c r="AZP787" s="9"/>
      <c r="AZQ787" s="9"/>
      <c r="AZR787" s="9"/>
      <c r="AZS787" s="9"/>
      <c r="AZT787" s="9"/>
      <c r="AZU787" s="9"/>
      <c r="AZV787" s="9"/>
      <c r="AZW787" s="9"/>
      <c r="AZX787" s="9"/>
      <c r="AZY787" s="9"/>
      <c r="AZZ787" s="9"/>
      <c r="BAA787" s="9"/>
      <c r="BAB787" s="9"/>
      <c r="BAC787" s="9"/>
      <c r="BAD787" s="9"/>
      <c r="BAE787" s="9"/>
      <c r="BAF787" s="9"/>
      <c r="BAG787" s="9"/>
      <c r="BAH787" s="9"/>
      <c r="BAI787" s="9"/>
      <c r="BAJ787" s="9"/>
      <c r="BAK787" s="9"/>
      <c r="BAL787" s="9"/>
      <c r="BAM787" s="9"/>
      <c r="BAN787" s="9"/>
      <c r="BAO787" s="9"/>
      <c r="BAP787" s="9"/>
      <c r="BAQ787" s="9"/>
      <c r="BAR787" s="9"/>
      <c r="BAS787" s="9"/>
      <c r="BAT787" s="9"/>
      <c r="BAU787" s="9"/>
      <c r="BAV787" s="9"/>
      <c r="BAW787" s="9"/>
      <c r="BAX787" s="9"/>
      <c r="BAY787" s="9"/>
      <c r="BAZ787" s="9"/>
      <c r="BBA787" s="9"/>
      <c r="BBB787" s="9"/>
      <c r="BBC787" s="9"/>
      <c r="BBD787" s="9"/>
      <c r="BBE787" s="9"/>
      <c r="BBF787" s="9"/>
      <c r="BBG787" s="9"/>
      <c r="BBH787" s="9"/>
      <c r="BBI787" s="9"/>
      <c r="BBJ787" s="9"/>
      <c r="BBK787" s="9"/>
      <c r="BBL787" s="9"/>
      <c r="BBM787" s="9"/>
      <c r="BBN787" s="9"/>
      <c r="BBO787" s="9"/>
      <c r="BBP787" s="9"/>
      <c r="BBQ787" s="9"/>
      <c r="BBR787" s="9"/>
      <c r="BBS787" s="9"/>
      <c r="BBT787" s="9"/>
      <c r="BBU787" s="9"/>
      <c r="BBV787" s="9"/>
      <c r="BBW787" s="9"/>
      <c r="BBX787" s="9"/>
      <c r="BBY787" s="9"/>
      <c r="BBZ787" s="9"/>
      <c r="BCA787" s="9"/>
      <c r="BCB787" s="9"/>
      <c r="BCC787" s="9"/>
      <c r="BCD787" s="9"/>
      <c r="BCE787" s="9"/>
      <c r="BCF787" s="9"/>
      <c r="BCG787" s="9"/>
      <c r="BCH787" s="9"/>
      <c r="BCI787" s="9"/>
      <c r="BCJ787" s="9"/>
      <c r="BCK787" s="9"/>
      <c r="BCL787" s="9"/>
      <c r="BCM787" s="9"/>
      <c r="BCN787" s="9"/>
      <c r="BCO787" s="9"/>
      <c r="BCP787" s="9"/>
      <c r="BCQ787" s="9"/>
      <c r="BCR787" s="9"/>
      <c r="BCS787" s="9"/>
      <c r="BCT787" s="9"/>
      <c r="BCU787" s="9"/>
      <c r="BCV787" s="9"/>
      <c r="BCW787" s="9"/>
      <c r="BCX787" s="9"/>
      <c r="BCY787" s="9"/>
      <c r="BCZ787" s="9"/>
      <c r="BDA787" s="9"/>
      <c r="BDB787" s="9"/>
      <c r="BDC787" s="9"/>
      <c r="BDD787" s="9"/>
      <c r="BDE787" s="9"/>
      <c r="BDF787" s="9"/>
      <c r="BDG787" s="9"/>
      <c r="BDH787" s="9"/>
      <c r="BDI787" s="9"/>
      <c r="BDJ787" s="9"/>
      <c r="BDK787" s="9"/>
      <c r="BDL787" s="9"/>
      <c r="BDM787" s="9"/>
      <c r="BDN787" s="9"/>
      <c r="BDO787" s="9"/>
      <c r="BDP787" s="9"/>
      <c r="BDQ787" s="9"/>
      <c r="BDR787" s="9"/>
      <c r="BDS787" s="9"/>
      <c r="BDT787" s="9"/>
      <c r="BDU787" s="9"/>
      <c r="BDV787" s="9"/>
      <c r="BDW787" s="9"/>
      <c r="BDX787" s="9"/>
      <c r="BDY787" s="9"/>
      <c r="BDZ787" s="9"/>
      <c r="BEA787" s="9"/>
      <c r="BEB787" s="9"/>
      <c r="BEC787" s="9"/>
      <c r="BED787" s="9"/>
      <c r="BEE787" s="9"/>
      <c r="BEF787" s="9"/>
      <c r="BEG787" s="9"/>
      <c r="BEH787" s="9"/>
      <c r="BEI787" s="9"/>
      <c r="BEJ787" s="9"/>
      <c r="BEK787" s="9"/>
      <c r="BEL787" s="9"/>
      <c r="BEM787" s="9"/>
      <c r="BEN787" s="9"/>
      <c r="BEO787" s="9"/>
      <c r="BEP787" s="9"/>
      <c r="BEQ787" s="9"/>
      <c r="BER787" s="9"/>
      <c r="BES787" s="9"/>
      <c r="BET787" s="9"/>
      <c r="BEU787" s="9"/>
      <c r="BEV787" s="9"/>
      <c r="BEW787" s="9"/>
      <c r="BEX787" s="9"/>
      <c r="BEY787" s="9"/>
      <c r="BEZ787" s="9"/>
      <c r="BFA787" s="9"/>
      <c r="BFB787" s="9"/>
      <c r="BFC787" s="9"/>
      <c r="BFD787" s="9"/>
      <c r="BFE787" s="9"/>
      <c r="BFF787" s="9"/>
      <c r="BFG787" s="9"/>
      <c r="BFH787" s="9"/>
      <c r="BFI787" s="9"/>
      <c r="BFJ787" s="9"/>
      <c r="BFK787" s="9"/>
      <c r="BFL787" s="9"/>
      <c r="BFM787" s="9"/>
      <c r="BFN787" s="9"/>
      <c r="BFO787" s="9"/>
      <c r="BFP787" s="9"/>
      <c r="BFQ787" s="9"/>
      <c r="BFR787" s="9"/>
      <c r="BFS787" s="9"/>
      <c r="BFT787" s="9"/>
      <c r="BFU787" s="9"/>
      <c r="BFV787" s="9"/>
      <c r="BFW787" s="9"/>
      <c r="BFX787" s="9"/>
      <c r="BFY787" s="9"/>
      <c r="BFZ787" s="9"/>
      <c r="BGA787" s="9"/>
      <c r="BGB787" s="9"/>
      <c r="BGC787" s="9"/>
      <c r="BGD787" s="9"/>
      <c r="BGE787" s="9"/>
      <c r="BGF787" s="9"/>
      <c r="BGG787" s="9"/>
      <c r="BGH787" s="9"/>
      <c r="BGI787" s="9"/>
      <c r="BGJ787" s="9"/>
      <c r="BGK787" s="9"/>
      <c r="BGL787" s="9"/>
      <c r="BGM787" s="9"/>
      <c r="BGN787" s="9"/>
      <c r="BGO787" s="9"/>
      <c r="BGP787" s="9"/>
      <c r="BGQ787" s="9"/>
      <c r="BGR787" s="9"/>
      <c r="BGS787" s="9"/>
      <c r="BGT787" s="9"/>
      <c r="BGU787" s="9"/>
      <c r="BGV787" s="9"/>
      <c r="BGW787" s="9"/>
      <c r="BGX787" s="9"/>
      <c r="BGY787" s="9"/>
      <c r="BGZ787" s="9"/>
      <c r="BHA787" s="9"/>
      <c r="BHB787" s="9"/>
      <c r="BHC787" s="9"/>
      <c r="BHD787" s="9"/>
      <c r="BHE787" s="9"/>
      <c r="BHF787" s="9"/>
      <c r="BHG787" s="9"/>
      <c r="BHH787" s="9"/>
      <c r="BHI787" s="9"/>
      <c r="BHJ787" s="9"/>
      <c r="BHK787" s="9"/>
      <c r="BHL787" s="9"/>
      <c r="BHM787" s="9"/>
      <c r="BHN787" s="9"/>
      <c r="BHO787" s="9"/>
      <c r="BHP787" s="9"/>
      <c r="BHQ787" s="9"/>
      <c r="BHR787" s="9"/>
      <c r="BHS787" s="9"/>
      <c r="BHT787" s="9"/>
      <c r="BHU787" s="9"/>
      <c r="BHV787" s="9"/>
      <c r="BHW787" s="9"/>
      <c r="BHX787" s="9"/>
      <c r="BHY787" s="9"/>
      <c r="BHZ787" s="9"/>
      <c r="BIA787" s="9"/>
      <c r="BIB787" s="9"/>
      <c r="BIC787" s="9"/>
      <c r="BID787" s="9"/>
      <c r="BIE787" s="9"/>
      <c r="BIF787" s="9"/>
      <c r="BIG787" s="9"/>
      <c r="BIH787" s="9"/>
      <c r="BII787" s="9"/>
      <c r="BIJ787" s="9"/>
      <c r="BIK787" s="9"/>
      <c r="BIL787" s="9"/>
      <c r="BIM787" s="9"/>
      <c r="BIN787" s="9"/>
      <c r="BIO787" s="9"/>
      <c r="BIP787" s="9"/>
      <c r="BIQ787" s="9"/>
      <c r="BIR787" s="9"/>
      <c r="BIS787" s="9"/>
      <c r="BIT787" s="9"/>
      <c r="BIU787" s="9"/>
      <c r="BIV787" s="9"/>
      <c r="BIW787" s="9"/>
      <c r="BIX787" s="9"/>
      <c r="BIY787" s="9"/>
      <c r="BIZ787" s="9"/>
      <c r="BJA787" s="9"/>
      <c r="BJB787" s="9"/>
      <c r="BJC787" s="9"/>
      <c r="BJD787" s="9"/>
      <c r="BJE787" s="9"/>
      <c r="BJF787" s="9"/>
      <c r="BJG787" s="9"/>
      <c r="BJH787" s="9"/>
      <c r="BJI787" s="9"/>
      <c r="BJJ787" s="9"/>
      <c r="BJK787" s="9"/>
      <c r="BJL787" s="9"/>
      <c r="BJM787" s="9"/>
      <c r="BJN787" s="9"/>
      <c r="BJO787" s="9"/>
      <c r="BJP787" s="9"/>
      <c r="BJQ787" s="9"/>
      <c r="BJR787" s="9"/>
      <c r="BJS787" s="9"/>
      <c r="BJT787" s="9"/>
      <c r="BJU787" s="9"/>
      <c r="BJV787" s="9"/>
      <c r="BJW787" s="9"/>
      <c r="BJX787" s="9"/>
      <c r="BJY787" s="9"/>
      <c r="BJZ787" s="9"/>
      <c r="BKA787" s="9"/>
      <c r="BKB787" s="9"/>
      <c r="BKC787" s="9"/>
      <c r="BKD787" s="9"/>
      <c r="BKE787" s="9"/>
      <c r="BKF787" s="9"/>
      <c r="BKG787" s="9"/>
      <c r="BKH787" s="9"/>
      <c r="BKI787" s="9"/>
      <c r="BKJ787" s="9"/>
      <c r="BKK787" s="9"/>
      <c r="BKL787" s="9"/>
      <c r="BKM787" s="9"/>
      <c r="BKN787" s="9"/>
      <c r="BKO787" s="9"/>
      <c r="BKP787" s="9"/>
      <c r="BKQ787" s="9"/>
      <c r="BKR787" s="9"/>
      <c r="BKS787" s="9"/>
      <c r="BKT787" s="9"/>
      <c r="BKU787" s="9"/>
      <c r="BKV787" s="9"/>
      <c r="BKW787" s="9"/>
      <c r="BKX787" s="9"/>
      <c r="BKY787" s="9"/>
      <c r="BKZ787" s="9"/>
      <c r="BLA787" s="9"/>
      <c r="BLB787" s="9"/>
      <c r="BLC787" s="9"/>
      <c r="BLD787" s="9"/>
      <c r="BLE787" s="9"/>
      <c r="BLF787" s="9"/>
      <c r="BLG787" s="9"/>
      <c r="BLH787" s="9"/>
      <c r="BLI787" s="9"/>
      <c r="BLJ787" s="9"/>
      <c r="BLK787" s="9"/>
      <c r="BLL787" s="9"/>
      <c r="BLM787" s="9"/>
      <c r="BLN787" s="9"/>
      <c r="BLO787" s="9"/>
      <c r="BLP787" s="9"/>
      <c r="BLQ787" s="9"/>
      <c r="BLR787" s="9"/>
      <c r="BLS787" s="9"/>
      <c r="BLT787" s="9"/>
      <c r="BLU787" s="9"/>
      <c r="BLV787" s="9"/>
      <c r="BLW787" s="9"/>
      <c r="BLX787" s="9"/>
      <c r="BLY787" s="9"/>
      <c r="BLZ787" s="9"/>
      <c r="BMA787" s="9"/>
      <c r="BMB787" s="9"/>
      <c r="BMC787" s="9"/>
      <c r="BMD787" s="9"/>
      <c r="BME787" s="9"/>
      <c r="BMF787" s="9"/>
      <c r="BMG787" s="9"/>
      <c r="BMH787" s="9"/>
      <c r="BMI787" s="9"/>
      <c r="BMJ787" s="9"/>
      <c r="BMK787" s="9"/>
      <c r="BML787" s="9"/>
      <c r="BMM787" s="9"/>
      <c r="BMN787" s="9"/>
      <c r="BMO787" s="9"/>
      <c r="BMP787" s="9"/>
      <c r="BMQ787" s="9"/>
      <c r="BMR787" s="9"/>
      <c r="BMS787" s="9"/>
      <c r="BMT787" s="9"/>
      <c r="BMU787" s="9"/>
      <c r="BMV787" s="9"/>
      <c r="BMW787" s="9"/>
      <c r="BMX787" s="9"/>
      <c r="BMY787" s="9"/>
      <c r="BMZ787" s="9"/>
      <c r="BNA787" s="9"/>
      <c r="BNB787" s="9"/>
      <c r="BNC787" s="9"/>
      <c r="BND787" s="9"/>
      <c r="BNE787" s="9"/>
      <c r="BNF787" s="9"/>
      <c r="BNG787" s="9"/>
      <c r="BNH787" s="9"/>
      <c r="BNI787" s="9"/>
      <c r="BNJ787" s="9"/>
      <c r="BNK787" s="9"/>
      <c r="BNL787" s="9"/>
      <c r="BNM787" s="9"/>
      <c r="BNN787" s="9"/>
      <c r="BNO787" s="9"/>
      <c r="BNP787" s="9"/>
      <c r="BNQ787" s="9"/>
      <c r="BNR787" s="9"/>
      <c r="BNS787" s="9"/>
      <c r="BNT787" s="9"/>
      <c r="BNU787" s="9"/>
      <c r="BNV787" s="9"/>
      <c r="BNW787" s="9"/>
      <c r="BNX787" s="9"/>
      <c r="BNY787" s="9"/>
      <c r="BNZ787" s="9"/>
      <c r="BOA787" s="9"/>
      <c r="BOB787" s="9"/>
      <c r="BOC787" s="9"/>
      <c r="BOD787" s="9"/>
      <c r="BOE787" s="9"/>
      <c r="BOF787" s="9"/>
      <c r="BOG787" s="9"/>
      <c r="BOH787" s="9"/>
      <c r="BOI787" s="9"/>
      <c r="BOJ787" s="9"/>
      <c r="BOK787" s="9"/>
      <c r="BOL787" s="9"/>
      <c r="BOM787" s="9"/>
      <c r="BON787" s="9"/>
      <c r="BOO787" s="9"/>
      <c r="BOP787" s="9"/>
      <c r="BOQ787" s="9"/>
      <c r="BOR787" s="9"/>
      <c r="BOS787" s="9"/>
      <c r="BOT787" s="9"/>
      <c r="BOU787" s="9"/>
      <c r="BOV787" s="9"/>
      <c r="BOW787" s="9"/>
      <c r="BOX787" s="9"/>
      <c r="BOY787" s="9"/>
      <c r="BOZ787" s="9"/>
      <c r="BPA787" s="9"/>
      <c r="BPB787" s="9"/>
      <c r="BPC787" s="9"/>
      <c r="BPD787" s="9"/>
      <c r="BPE787" s="9"/>
      <c r="BPF787" s="9"/>
      <c r="BPG787" s="9"/>
    </row>
    <row r="788" spans="1:1775" s="10" customFormat="1" ht="12.5" x14ac:dyDescent="0.25">
      <c r="A788" s="120">
        <v>9</v>
      </c>
      <c r="B788" s="163" t="s">
        <v>43</v>
      </c>
      <c r="C788" s="120"/>
      <c r="D788" s="195">
        <v>803</v>
      </c>
      <c r="E788" s="63">
        <f>D788*$E$2</f>
        <v>3952.9927013500001</v>
      </c>
      <c r="F788" s="63"/>
      <c r="G788" s="61">
        <f t="shared" si="627"/>
        <v>438.78218984985</v>
      </c>
      <c r="H788" s="60">
        <f t="shared" si="628"/>
        <v>0</v>
      </c>
      <c r="I788" s="61">
        <f t="shared" si="629"/>
        <v>357.31101027502655</v>
      </c>
      <c r="J788" s="60">
        <f t="shared" si="630"/>
        <v>19.419076645381878</v>
      </c>
      <c r="K788" s="62" t="s">
        <v>61</v>
      </c>
      <c r="L788" s="63">
        <f t="shared" si="631"/>
        <v>3137.4804245797418</v>
      </c>
      <c r="M788" s="51"/>
      <c r="N788" s="173">
        <v>2967.9936561481495</v>
      </c>
      <c r="O788" s="147"/>
      <c r="P788" s="170">
        <f t="shared" si="632"/>
        <v>169.48676843159228</v>
      </c>
      <c r="Q788" s="9"/>
      <c r="R788" s="9"/>
      <c r="S788" s="9"/>
      <c r="T788" s="9"/>
      <c r="U788" s="9"/>
      <c r="V788" s="9"/>
      <c r="W788" s="9"/>
      <c r="X788" s="9"/>
      <c r="Y788" s="9"/>
      <c r="Z788" s="9"/>
      <c r="AA788" s="9"/>
      <c r="AB788" s="9"/>
      <c r="AC788" s="9"/>
      <c r="AD788" s="9"/>
      <c r="AE788" s="9"/>
      <c r="AF788" s="9"/>
      <c r="AG788" s="9"/>
      <c r="AH788" s="9"/>
      <c r="AI788" s="9"/>
      <c r="AJ788" s="9"/>
      <c r="AK788" s="9"/>
      <c r="AL788" s="9"/>
      <c r="AM788" s="9"/>
      <c r="AN788" s="9"/>
      <c r="AO788" s="9"/>
      <c r="AP788" s="9"/>
      <c r="AQ788" s="9"/>
      <c r="AR788" s="9"/>
      <c r="AS788" s="9"/>
      <c r="AT788" s="9"/>
      <c r="AU788" s="9"/>
      <c r="AV788" s="9"/>
      <c r="AW788" s="9"/>
      <c r="AX788" s="9"/>
      <c r="AY788" s="9"/>
      <c r="AZ788" s="9"/>
      <c r="BA788" s="9"/>
      <c r="BB788" s="9"/>
      <c r="BC788" s="9"/>
      <c r="BD788" s="9"/>
      <c r="BE788" s="9"/>
      <c r="BF788" s="9"/>
      <c r="BG788" s="9"/>
      <c r="BH788" s="9"/>
      <c r="BI788" s="9"/>
      <c r="BJ788" s="9"/>
      <c r="BK788" s="9"/>
      <c r="BL788" s="9"/>
      <c r="BM788" s="9"/>
      <c r="BN788" s="9"/>
      <c r="BO788" s="9"/>
      <c r="BP788" s="9"/>
      <c r="BQ788" s="9"/>
      <c r="BR788" s="9"/>
      <c r="BS788" s="9"/>
      <c r="BT788" s="9"/>
      <c r="BU788" s="9"/>
      <c r="BV788" s="9"/>
      <c r="BW788" s="9"/>
      <c r="BX788" s="9"/>
      <c r="BY788" s="9"/>
      <c r="BZ788" s="9"/>
      <c r="CA788" s="9"/>
      <c r="CB788" s="9"/>
      <c r="CC788" s="9"/>
      <c r="CD788" s="9"/>
      <c r="CE788" s="9"/>
      <c r="CF788" s="9"/>
      <c r="CG788" s="9"/>
      <c r="CH788" s="9"/>
      <c r="CI788" s="9"/>
      <c r="CJ788" s="9"/>
      <c r="CK788" s="9"/>
      <c r="CL788" s="9"/>
      <c r="CM788" s="9"/>
      <c r="CN788" s="9"/>
      <c r="CO788" s="9"/>
      <c r="CP788" s="9"/>
      <c r="CQ788" s="9"/>
      <c r="CR788" s="9"/>
      <c r="CS788" s="9"/>
      <c r="CT788" s="9"/>
      <c r="CU788" s="9"/>
      <c r="CV788" s="9"/>
      <c r="CW788" s="9"/>
      <c r="CX788" s="9"/>
      <c r="CY788" s="9"/>
      <c r="CZ788" s="9"/>
      <c r="DA788" s="9"/>
      <c r="DB788" s="9"/>
      <c r="DC788" s="9"/>
      <c r="DD788" s="9"/>
      <c r="DE788" s="9"/>
      <c r="DF788" s="9"/>
      <c r="DG788" s="9"/>
      <c r="DH788" s="9"/>
      <c r="DI788" s="9"/>
      <c r="DJ788" s="9"/>
      <c r="DK788" s="9"/>
      <c r="DL788" s="9"/>
      <c r="DM788" s="9"/>
      <c r="DN788" s="9"/>
      <c r="DO788" s="9"/>
      <c r="DP788" s="9"/>
      <c r="DQ788" s="9"/>
      <c r="DR788" s="9"/>
      <c r="DS788" s="9"/>
      <c r="DT788" s="9"/>
      <c r="DU788" s="9"/>
      <c r="DV788" s="9"/>
      <c r="DW788" s="9"/>
      <c r="DX788" s="9"/>
      <c r="DY788" s="9"/>
      <c r="DZ788" s="9"/>
      <c r="EA788" s="9"/>
      <c r="EB788" s="9"/>
      <c r="EC788" s="9"/>
      <c r="ED788" s="9"/>
      <c r="EE788" s="9"/>
      <c r="EF788" s="9"/>
      <c r="EG788" s="9"/>
      <c r="EH788" s="9"/>
      <c r="EI788" s="9"/>
      <c r="EJ788" s="9"/>
      <c r="EK788" s="9"/>
      <c r="EL788" s="9"/>
      <c r="EM788" s="9"/>
      <c r="EN788" s="9"/>
      <c r="EO788" s="9"/>
      <c r="EP788" s="9"/>
      <c r="EQ788" s="9"/>
      <c r="ER788" s="9"/>
      <c r="ES788" s="9"/>
      <c r="ET788" s="9"/>
      <c r="EU788" s="9"/>
      <c r="EV788" s="9"/>
      <c r="EW788" s="9"/>
      <c r="EX788" s="9"/>
      <c r="EY788" s="9"/>
      <c r="EZ788" s="9"/>
      <c r="FA788" s="9"/>
      <c r="FB788" s="9"/>
      <c r="FC788" s="9"/>
      <c r="FD788" s="9"/>
      <c r="FE788" s="9"/>
      <c r="FF788" s="9"/>
      <c r="FG788" s="9"/>
      <c r="FH788" s="9"/>
      <c r="FI788" s="9"/>
      <c r="FJ788" s="9"/>
      <c r="FK788" s="9"/>
      <c r="FL788" s="9"/>
      <c r="FM788" s="9"/>
      <c r="FN788" s="9"/>
      <c r="FO788" s="9"/>
      <c r="FP788" s="9"/>
      <c r="FQ788" s="9"/>
      <c r="FR788" s="9"/>
      <c r="FS788" s="9"/>
      <c r="FT788" s="9"/>
      <c r="FU788" s="9"/>
      <c r="FV788" s="9"/>
      <c r="FW788" s="9"/>
      <c r="FX788" s="9"/>
      <c r="FY788" s="9"/>
      <c r="FZ788" s="9"/>
      <c r="GA788" s="9"/>
      <c r="GB788" s="9"/>
      <c r="GC788" s="9"/>
      <c r="GD788" s="9"/>
      <c r="GE788" s="9"/>
      <c r="GF788" s="9"/>
      <c r="GG788" s="9"/>
      <c r="GH788" s="9"/>
      <c r="GI788" s="9"/>
      <c r="GJ788" s="9"/>
      <c r="GK788" s="9"/>
      <c r="GL788" s="9"/>
      <c r="GM788" s="9"/>
      <c r="GN788" s="9"/>
      <c r="GO788" s="9"/>
      <c r="GP788" s="9"/>
      <c r="GQ788" s="9"/>
      <c r="GR788" s="9"/>
      <c r="GS788" s="9"/>
      <c r="GT788" s="9"/>
      <c r="GU788" s="9"/>
      <c r="GV788" s="9"/>
      <c r="GW788" s="9"/>
      <c r="GX788" s="9"/>
      <c r="GY788" s="9"/>
      <c r="GZ788" s="9"/>
      <c r="HA788" s="9"/>
      <c r="HB788" s="9"/>
      <c r="HC788" s="9"/>
      <c r="HD788" s="9"/>
      <c r="HE788" s="9"/>
      <c r="HF788" s="9"/>
      <c r="HG788" s="9"/>
      <c r="HH788" s="9"/>
      <c r="HI788" s="9"/>
      <c r="HJ788" s="9"/>
      <c r="HK788" s="9"/>
      <c r="HL788" s="9"/>
      <c r="HM788" s="9"/>
      <c r="HN788" s="9"/>
      <c r="HO788" s="9"/>
      <c r="HP788" s="9"/>
      <c r="HQ788" s="9"/>
      <c r="HR788" s="9"/>
      <c r="HS788" s="9"/>
      <c r="HT788" s="9"/>
      <c r="HU788" s="9"/>
      <c r="HV788" s="9"/>
      <c r="HW788" s="9"/>
      <c r="HX788" s="9"/>
      <c r="HY788" s="9"/>
      <c r="HZ788" s="9"/>
      <c r="IA788" s="9"/>
      <c r="IB788" s="9"/>
      <c r="IC788" s="9"/>
      <c r="ID788" s="9"/>
      <c r="IE788" s="9"/>
      <c r="IF788" s="9"/>
      <c r="IG788" s="9"/>
      <c r="IH788" s="9"/>
      <c r="II788" s="9"/>
      <c r="IJ788" s="9"/>
      <c r="IK788" s="9"/>
      <c r="IL788" s="9"/>
      <c r="IM788" s="9"/>
      <c r="IN788" s="9"/>
      <c r="IO788" s="9"/>
      <c r="IP788" s="9"/>
      <c r="IQ788" s="9"/>
      <c r="IR788" s="9"/>
      <c r="IS788" s="9"/>
      <c r="IT788" s="9"/>
      <c r="IU788" s="9"/>
      <c r="IV788" s="9"/>
      <c r="IW788" s="9"/>
      <c r="IX788" s="9"/>
      <c r="IY788" s="9"/>
      <c r="IZ788" s="9"/>
      <c r="JA788" s="9"/>
      <c r="JB788" s="9"/>
      <c r="JC788" s="9"/>
      <c r="JD788" s="9"/>
      <c r="JE788" s="9"/>
      <c r="JF788" s="9"/>
      <c r="JG788" s="9"/>
      <c r="JH788" s="9"/>
      <c r="JI788" s="9"/>
      <c r="JJ788" s="9"/>
      <c r="JK788" s="9"/>
      <c r="JL788" s="9"/>
      <c r="JM788" s="9"/>
      <c r="JN788" s="9"/>
      <c r="JO788" s="9"/>
      <c r="JP788" s="9"/>
      <c r="JQ788" s="9"/>
      <c r="JR788" s="9"/>
      <c r="JS788" s="9"/>
      <c r="JT788" s="9"/>
      <c r="JU788" s="9"/>
      <c r="JV788" s="9"/>
      <c r="JW788" s="9"/>
      <c r="JX788" s="9"/>
      <c r="JY788" s="9"/>
      <c r="JZ788" s="9"/>
      <c r="KA788" s="9"/>
      <c r="KB788" s="9"/>
      <c r="KC788" s="9"/>
      <c r="KD788" s="9"/>
      <c r="KE788" s="9"/>
      <c r="KF788" s="9"/>
      <c r="KG788" s="9"/>
      <c r="KH788" s="9"/>
      <c r="KI788" s="9"/>
      <c r="KJ788" s="9"/>
      <c r="KK788" s="9"/>
      <c r="KL788" s="9"/>
      <c r="KM788" s="9"/>
      <c r="KN788" s="9"/>
      <c r="KO788" s="9"/>
      <c r="KP788" s="9"/>
      <c r="KQ788" s="9"/>
      <c r="KR788" s="9"/>
      <c r="KS788" s="9"/>
      <c r="KT788" s="9"/>
      <c r="KU788" s="9"/>
      <c r="KV788" s="9"/>
      <c r="KW788" s="9"/>
      <c r="KX788" s="9"/>
      <c r="KY788" s="9"/>
      <c r="KZ788" s="9"/>
      <c r="LA788" s="9"/>
      <c r="LB788" s="9"/>
      <c r="LC788" s="9"/>
      <c r="LD788" s="9"/>
      <c r="LE788" s="9"/>
      <c r="LF788" s="9"/>
      <c r="LG788" s="9"/>
      <c r="LH788" s="9"/>
      <c r="LI788" s="9"/>
      <c r="LJ788" s="9"/>
      <c r="LK788" s="9"/>
      <c r="LL788" s="9"/>
      <c r="LM788" s="9"/>
      <c r="LN788" s="9"/>
      <c r="LO788" s="9"/>
      <c r="LP788" s="9"/>
      <c r="LQ788" s="9"/>
      <c r="LR788" s="9"/>
      <c r="LS788" s="9"/>
      <c r="LT788" s="9"/>
      <c r="LU788" s="9"/>
      <c r="LV788" s="9"/>
      <c r="LW788" s="9"/>
      <c r="LX788" s="9"/>
      <c r="LY788" s="9"/>
      <c r="LZ788" s="9"/>
      <c r="MA788" s="9"/>
      <c r="MB788" s="9"/>
      <c r="MC788" s="9"/>
      <c r="MD788" s="9"/>
      <c r="ME788" s="9"/>
      <c r="MF788" s="9"/>
      <c r="MG788" s="9"/>
      <c r="MH788" s="9"/>
      <c r="MI788" s="9"/>
      <c r="MJ788" s="9"/>
      <c r="MK788" s="9"/>
      <c r="ML788" s="9"/>
      <c r="MM788" s="9"/>
      <c r="MN788" s="9"/>
      <c r="MO788" s="9"/>
      <c r="MP788" s="9"/>
      <c r="MQ788" s="9"/>
      <c r="MR788" s="9"/>
      <c r="MS788" s="9"/>
      <c r="MT788" s="9"/>
      <c r="MU788" s="9"/>
      <c r="MV788" s="9"/>
      <c r="MW788" s="9"/>
      <c r="MX788" s="9"/>
      <c r="MY788" s="9"/>
      <c r="MZ788" s="9"/>
      <c r="NA788" s="9"/>
      <c r="NB788" s="9"/>
      <c r="NC788" s="9"/>
      <c r="ND788" s="9"/>
      <c r="NE788" s="9"/>
      <c r="NF788" s="9"/>
      <c r="NG788" s="9"/>
      <c r="NH788" s="9"/>
      <c r="NI788" s="9"/>
      <c r="NJ788" s="9"/>
      <c r="NK788" s="9"/>
      <c r="NL788" s="9"/>
      <c r="NM788" s="9"/>
      <c r="NN788" s="9"/>
      <c r="NO788" s="9"/>
      <c r="NP788" s="9"/>
      <c r="NQ788" s="9"/>
      <c r="NR788" s="9"/>
      <c r="NS788" s="9"/>
      <c r="NT788" s="9"/>
      <c r="NU788" s="9"/>
      <c r="NV788" s="9"/>
      <c r="NW788" s="9"/>
      <c r="NX788" s="9"/>
      <c r="NY788" s="9"/>
      <c r="NZ788" s="9"/>
      <c r="OA788" s="9"/>
      <c r="OB788" s="9"/>
      <c r="OC788" s="9"/>
      <c r="OD788" s="9"/>
      <c r="OE788" s="9"/>
      <c r="OF788" s="9"/>
      <c r="OG788" s="9"/>
      <c r="OH788" s="9"/>
      <c r="OI788" s="9"/>
      <c r="OJ788" s="9"/>
      <c r="OK788" s="9"/>
      <c r="OL788" s="9"/>
      <c r="OM788" s="9"/>
      <c r="ON788" s="9"/>
      <c r="OO788" s="9"/>
      <c r="OP788" s="9"/>
      <c r="OQ788" s="9"/>
      <c r="OR788" s="9"/>
      <c r="OS788" s="9"/>
      <c r="OT788" s="9"/>
      <c r="OU788" s="9"/>
      <c r="OV788" s="9"/>
      <c r="OW788" s="9"/>
      <c r="OX788" s="9"/>
      <c r="OY788" s="9"/>
      <c r="OZ788" s="9"/>
      <c r="PA788" s="9"/>
      <c r="PB788" s="9"/>
      <c r="PC788" s="9"/>
      <c r="PD788" s="9"/>
      <c r="PE788" s="9"/>
      <c r="PF788" s="9"/>
      <c r="PG788" s="9"/>
      <c r="PH788" s="9"/>
      <c r="PI788" s="9"/>
      <c r="PJ788" s="9"/>
      <c r="PK788" s="9"/>
      <c r="PL788" s="9"/>
      <c r="PM788" s="9"/>
      <c r="PN788" s="9"/>
      <c r="PO788" s="9"/>
      <c r="PP788" s="9"/>
      <c r="PQ788" s="9"/>
      <c r="PR788" s="9"/>
      <c r="PS788" s="9"/>
      <c r="PT788" s="9"/>
      <c r="PU788" s="9"/>
      <c r="PV788" s="9"/>
      <c r="PW788" s="9"/>
      <c r="PX788" s="9"/>
      <c r="PY788" s="9"/>
      <c r="PZ788" s="9"/>
      <c r="QA788" s="9"/>
      <c r="QB788" s="9"/>
      <c r="QC788" s="9"/>
      <c r="QD788" s="9"/>
      <c r="QE788" s="9"/>
      <c r="QF788" s="9"/>
      <c r="QG788" s="9"/>
      <c r="QH788" s="9"/>
      <c r="QI788" s="9"/>
      <c r="QJ788" s="9"/>
      <c r="QK788" s="9"/>
      <c r="QL788" s="9"/>
      <c r="QM788" s="9"/>
      <c r="QN788" s="9"/>
      <c r="QO788" s="9"/>
      <c r="QP788" s="9"/>
      <c r="QQ788" s="9"/>
      <c r="QR788" s="9"/>
      <c r="QS788" s="9"/>
      <c r="QT788" s="9"/>
      <c r="QU788" s="9"/>
      <c r="QV788" s="9"/>
      <c r="QW788" s="9"/>
      <c r="QX788" s="9"/>
      <c r="QY788" s="9"/>
      <c r="QZ788" s="9"/>
      <c r="RA788" s="9"/>
      <c r="RB788" s="9"/>
      <c r="RC788" s="9"/>
      <c r="RD788" s="9"/>
      <c r="RE788" s="9"/>
      <c r="RF788" s="9"/>
      <c r="RG788" s="9"/>
      <c r="RH788" s="9"/>
      <c r="RI788" s="9"/>
      <c r="RJ788" s="9"/>
      <c r="RK788" s="9"/>
      <c r="RL788" s="9"/>
      <c r="RM788" s="9"/>
      <c r="RN788" s="9"/>
      <c r="RO788" s="9"/>
      <c r="RP788" s="9"/>
      <c r="RQ788" s="9"/>
      <c r="RR788" s="9"/>
      <c r="RS788" s="9"/>
      <c r="RT788" s="9"/>
      <c r="RU788" s="9"/>
      <c r="RV788" s="9"/>
      <c r="RW788" s="9"/>
      <c r="RX788" s="9"/>
      <c r="RY788" s="9"/>
      <c r="RZ788" s="9"/>
      <c r="SA788" s="9"/>
      <c r="SB788" s="9"/>
      <c r="SC788" s="9"/>
      <c r="SD788" s="9"/>
      <c r="SE788" s="9"/>
      <c r="SF788" s="9"/>
      <c r="SG788" s="9"/>
      <c r="SH788" s="9"/>
      <c r="SI788" s="9"/>
      <c r="SJ788" s="9"/>
      <c r="SK788" s="9"/>
      <c r="SL788" s="9"/>
      <c r="SM788" s="9"/>
      <c r="SN788" s="9"/>
      <c r="SO788" s="9"/>
      <c r="SP788" s="9"/>
      <c r="SQ788" s="9"/>
      <c r="SR788" s="9"/>
      <c r="SS788" s="9"/>
      <c r="ST788" s="9"/>
      <c r="SU788" s="9"/>
      <c r="SV788" s="9"/>
      <c r="SW788" s="9"/>
      <c r="SX788" s="9"/>
      <c r="SY788" s="9"/>
      <c r="SZ788" s="9"/>
      <c r="TA788" s="9"/>
      <c r="TB788" s="9"/>
      <c r="TC788" s="9"/>
      <c r="TD788" s="9"/>
      <c r="TE788" s="9"/>
      <c r="TF788" s="9"/>
      <c r="TG788" s="9"/>
      <c r="TH788" s="9"/>
      <c r="TI788" s="9"/>
      <c r="TJ788" s="9"/>
      <c r="TK788" s="9"/>
      <c r="TL788" s="9"/>
      <c r="TM788" s="9"/>
      <c r="TN788" s="9"/>
      <c r="TO788" s="9"/>
      <c r="TP788" s="9"/>
      <c r="TQ788" s="9"/>
      <c r="TR788" s="9"/>
      <c r="TS788" s="9"/>
      <c r="TT788" s="9"/>
      <c r="TU788" s="9"/>
      <c r="TV788" s="9"/>
      <c r="TW788" s="9"/>
      <c r="TX788" s="9"/>
      <c r="TY788" s="9"/>
      <c r="TZ788" s="9"/>
      <c r="UA788" s="9"/>
      <c r="UB788" s="9"/>
      <c r="UC788" s="9"/>
      <c r="UD788" s="9"/>
      <c r="UE788" s="9"/>
      <c r="UF788" s="9"/>
      <c r="UG788" s="9"/>
      <c r="UH788" s="9"/>
      <c r="UI788" s="9"/>
      <c r="UJ788" s="9"/>
      <c r="UK788" s="9"/>
      <c r="UL788" s="9"/>
      <c r="UM788" s="9"/>
      <c r="UN788" s="9"/>
      <c r="UO788" s="9"/>
      <c r="UP788" s="9"/>
      <c r="UQ788" s="9"/>
      <c r="UR788" s="9"/>
      <c r="US788" s="9"/>
      <c r="UT788" s="9"/>
      <c r="UU788" s="9"/>
      <c r="UV788" s="9"/>
      <c r="UW788" s="9"/>
      <c r="UX788" s="9"/>
      <c r="UY788" s="9"/>
      <c r="UZ788" s="9"/>
      <c r="VA788" s="9"/>
      <c r="VB788" s="9"/>
      <c r="VC788" s="9"/>
      <c r="VD788" s="9"/>
      <c r="VE788" s="9"/>
      <c r="VF788" s="9"/>
      <c r="VG788" s="9"/>
      <c r="VH788" s="9"/>
      <c r="VI788" s="9"/>
      <c r="VJ788" s="9"/>
      <c r="VK788" s="9"/>
      <c r="VL788" s="9"/>
      <c r="VM788" s="9"/>
      <c r="VN788" s="9"/>
      <c r="VO788" s="9"/>
      <c r="VP788" s="9"/>
      <c r="VQ788" s="9"/>
      <c r="VR788" s="9"/>
      <c r="VS788" s="9"/>
      <c r="VT788" s="9"/>
      <c r="VU788" s="9"/>
      <c r="VV788" s="9"/>
      <c r="VW788" s="9"/>
      <c r="VX788" s="9"/>
      <c r="VY788" s="9"/>
      <c r="VZ788" s="9"/>
      <c r="WA788" s="9"/>
      <c r="WB788" s="9"/>
      <c r="WC788" s="9"/>
      <c r="WD788" s="9"/>
      <c r="WE788" s="9"/>
      <c r="WF788" s="9"/>
      <c r="WG788" s="9"/>
      <c r="WH788" s="9"/>
      <c r="WI788" s="9"/>
      <c r="WJ788" s="9"/>
      <c r="WK788" s="9"/>
      <c r="WL788" s="9"/>
      <c r="WM788" s="9"/>
      <c r="WN788" s="9"/>
      <c r="WO788" s="9"/>
      <c r="WP788" s="9"/>
      <c r="WQ788" s="9"/>
      <c r="WR788" s="9"/>
      <c r="WS788" s="9"/>
      <c r="WT788" s="9"/>
      <c r="WU788" s="9"/>
      <c r="WV788" s="9"/>
      <c r="WW788" s="9"/>
      <c r="WX788" s="9"/>
      <c r="WY788" s="9"/>
      <c r="WZ788" s="9"/>
      <c r="XA788" s="9"/>
      <c r="XB788" s="9"/>
      <c r="XC788" s="9"/>
      <c r="XD788" s="9"/>
      <c r="XE788" s="9"/>
      <c r="XF788" s="9"/>
      <c r="XG788" s="9"/>
      <c r="XH788" s="9"/>
      <c r="XI788" s="9"/>
      <c r="XJ788" s="9"/>
      <c r="XK788" s="9"/>
      <c r="XL788" s="9"/>
      <c r="XM788" s="9"/>
      <c r="XN788" s="9"/>
      <c r="XO788" s="9"/>
      <c r="XP788" s="9"/>
      <c r="XQ788" s="9"/>
      <c r="XR788" s="9"/>
      <c r="XS788" s="9"/>
      <c r="XT788" s="9"/>
      <c r="XU788" s="9"/>
      <c r="XV788" s="9"/>
      <c r="XW788" s="9"/>
      <c r="XX788" s="9"/>
      <c r="XY788" s="9"/>
      <c r="XZ788" s="9"/>
      <c r="YA788" s="9"/>
      <c r="YB788" s="9"/>
      <c r="YC788" s="9"/>
      <c r="YD788" s="9"/>
      <c r="YE788" s="9"/>
      <c r="YF788" s="9"/>
      <c r="YG788" s="9"/>
      <c r="YH788" s="9"/>
      <c r="YI788" s="9"/>
      <c r="YJ788" s="9"/>
      <c r="YK788" s="9"/>
      <c r="YL788" s="9"/>
      <c r="YM788" s="9"/>
      <c r="YN788" s="9"/>
      <c r="YO788" s="9"/>
      <c r="YP788" s="9"/>
      <c r="YQ788" s="9"/>
      <c r="YR788" s="9"/>
      <c r="YS788" s="9"/>
      <c r="YT788" s="9"/>
      <c r="YU788" s="9"/>
      <c r="YV788" s="9"/>
      <c r="YW788" s="9"/>
      <c r="YX788" s="9"/>
      <c r="YY788" s="9"/>
      <c r="YZ788" s="9"/>
      <c r="ZA788" s="9"/>
      <c r="ZB788" s="9"/>
      <c r="ZC788" s="9"/>
      <c r="ZD788" s="9"/>
      <c r="ZE788" s="9"/>
      <c r="ZF788" s="9"/>
      <c r="ZG788" s="9"/>
      <c r="ZH788" s="9"/>
      <c r="ZI788" s="9"/>
      <c r="ZJ788" s="9"/>
      <c r="ZK788" s="9"/>
      <c r="ZL788" s="9"/>
      <c r="ZM788" s="9"/>
      <c r="ZN788" s="9"/>
      <c r="ZO788" s="9"/>
      <c r="ZP788" s="9"/>
      <c r="ZQ788" s="9"/>
      <c r="ZR788" s="9"/>
      <c r="ZS788" s="9"/>
      <c r="ZT788" s="9"/>
      <c r="ZU788" s="9"/>
      <c r="ZV788" s="9"/>
      <c r="ZW788" s="9"/>
      <c r="ZX788" s="9"/>
      <c r="ZY788" s="9"/>
      <c r="ZZ788" s="9"/>
      <c r="AAA788" s="9"/>
      <c r="AAB788" s="9"/>
      <c r="AAC788" s="9"/>
      <c r="AAD788" s="9"/>
      <c r="AAE788" s="9"/>
      <c r="AAF788" s="9"/>
      <c r="AAG788" s="9"/>
      <c r="AAH788" s="9"/>
      <c r="AAI788" s="9"/>
      <c r="AAJ788" s="9"/>
      <c r="AAK788" s="9"/>
      <c r="AAL788" s="9"/>
      <c r="AAM788" s="9"/>
      <c r="AAN788" s="9"/>
      <c r="AAO788" s="9"/>
      <c r="AAP788" s="9"/>
      <c r="AAQ788" s="9"/>
      <c r="AAR788" s="9"/>
      <c r="AAS788" s="9"/>
      <c r="AAT788" s="9"/>
      <c r="AAU788" s="9"/>
      <c r="AAV788" s="9"/>
      <c r="AAW788" s="9"/>
      <c r="AAX788" s="9"/>
      <c r="AAY788" s="9"/>
      <c r="AAZ788" s="9"/>
      <c r="ABA788" s="9"/>
      <c r="ABB788" s="9"/>
      <c r="ABC788" s="9"/>
      <c r="ABD788" s="9"/>
      <c r="ABE788" s="9"/>
      <c r="ABF788" s="9"/>
      <c r="ABG788" s="9"/>
      <c r="ABH788" s="9"/>
      <c r="ABI788" s="9"/>
      <c r="ABJ788" s="9"/>
      <c r="ABK788" s="9"/>
      <c r="ABL788" s="9"/>
      <c r="ABM788" s="9"/>
      <c r="ABN788" s="9"/>
      <c r="ABO788" s="9"/>
      <c r="ABP788" s="9"/>
      <c r="ABQ788" s="9"/>
      <c r="ABR788" s="9"/>
      <c r="ABS788" s="9"/>
      <c r="ABT788" s="9"/>
      <c r="ABU788" s="9"/>
      <c r="ABV788" s="9"/>
      <c r="ABW788" s="9"/>
      <c r="ABX788" s="9"/>
      <c r="ABY788" s="9"/>
      <c r="ABZ788" s="9"/>
      <c r="ACA788" s="9"/>
      <c r="ACB788" s="9"/>
      <c r="ACC788" s="9"/>
      <c r="ACD788" s="9"/>
      <c r="ACE788" s="9"/>
      <c r="ACF788" s="9"/>
      <c r="ACG788" s="9"/>
      <c r="ACH788" s="9"/>
      <c r="ACI788" s="9"/>
      <c r="ACJ788" s="9"/>
      <c r="ACK788" s="9"/>
      <c r="ACL788" s="9"/>
      <c r="ACM788" s="9"/>
      <c r="ACN788" s="9"/>
      <c r="ACO788" s="9"/>
      <c r="ACP788" s="9"/>
      <c r="ACQ788" s="9"/>
      <c r="ACR788" s="9"/>
      <c r="ACS788" s="9"/>
      <c r="ACT788" s="9"/>
      <c r="ACU788" s="9"/>
      <c r="ACV788" s="9"/>
      <c r="ACW788" s="9"/>
      <c r="ACX788" s="9"/>
      <c r="ACY788" s="9"/>
      <c r="ACZ788" s="9"/>
      <c r="ADA788" s="9"/>
      <c r="ADB788" s="9"/>
      <c r="ADC788" s="9"/>
      <c r="ADD788" s="9"/>
      <c r="ADE788" s="9"/>
      <c r="ADF788" s="9"/>
      <c r="ADG788" s="9"/>
      <c r="ADH788" s="9"/>
      <c r="ADI788" s="9"/>
      <c r="ADJ788" s="9"/>
      <c r="ADK788" s="9"/>
      <c r="ADL788" s="9"/>
      <c r="ADM788" s="9"/>
      <c r="ADN788" s="9"/>
      <c r="ADO788" s="9"/>
      <c r="ADP788" s="9"/>
      <c r="ADQ788" s="9"/>
      <c r="ADR788" s="9"/>
      <c r="ADS788" s="9"/>
      <c r="ADT788" s="9"/>
      <c r="ADU788" s="9"/>
      <c r="ADV788" s="9"/>
      <c r="ADW788" s="9"/>
      <c r="ADX788" s="9"/>
      <c r="ADY788" s="9"/>
      <c r="ADZ788" s="9"/>
      <c r="AEA788" s="9"/>
      <c r="AEB788" s="9"/>
      <c r="AEC788" s="9"/>
      <c r="AED788" s="9"/>
      <c r="AEE788" s="9"/>
      <c r="AEF788" s="9"/>
      <c r="AEG788" s="9"/>
      <c r="AEH788" s="9"/>
      <c r="AEI788" s="9"/>
      <c r="AEJ788" s="9"/>
      <c r="AEK788" s="9"/>
      <c r="AEL788" s="9"/>
      <c r="AEM788" s="9"/>
      <c r="AEN788" s="9"/>
      <c r="AEO788" s="9"/>
      <c r="AEP788" s="9"/>
      <c r="AEQ788" s="9"/>
      <c r="AER788" s="9"/>
      <c r="AES788" s="9"/>
      <c r="AET788" s="9"/>
      <c r="AEU788" s="9"/>
      <c r="AEV788" s="9"/>
      <c r="AEW788" s="9"/>
      <c r="AEX788" s="9"/>
      <c r="AEY788" s="9"/>
      <c r="AEZ788" s="9"/>
      <c r="AFA788" s="9"/>
      <c r="AFB788" s="9"/>
      <c r="AFC788" s="9"/>
      <c r="AFD788" s="9"/>
      <c r="AFE788" s="9"/>
      <c r="AFF788" s="9"/>
      <c r="AFG788" s="9"/>
      <c r="AFH788" s="9"/>
      <c r="AFI788" s="9"/>
      <c r="AFJ788" s="9"/>
      <c r="AFK788" s="9"/>
      <c r="AFL788" s="9"/>
      <c r="AFM788" s="9"/>
      <c r="AFN788" s="9"/>
      <c r="AFO788" s="9"/>
      <c r="AFP788" s="9"/>
      <c r="AFQ788" s="9"/>
      <c r="AFR788" s="9"/>
      <c r="AFS788" s="9"/>
      <c r="AFT788" s="9"/>
      <c r="AFU788" s="9"/>
      <c r="AFV788" s="9"/>
      <c r="AFW788" s="9"/>
      <c r="AFX788" s="9"/>
      <c r="AFY788" s="9"/>
      <c r="AFZ788" s="9"/>
      <c r="AGA788" s="9"/>
      <c r="AGB788" s="9"/>
      <c r="AGC788" s="9"/>
      <c r="AGD788" s="9"/>
      <c r="AGE788" s="9"/>
      <c r="AGF788" s="9"/>
      <c r="AGG788" s="9"/>
      <c r="AGH788" s="9"/>
      <c r="AGI788" s="9"/>
      <c r="AGJ788" s="9"/>
      <c r="AGK788" s="9"/>
      <c r="AGL788" s="9"/>
      <c r="AGM788" s="9"/>
      <c r="AGN788" s="9"/>
      <c r="AGO788" s="9"/>
      <c r="AGP788" s="9"/>
      <c r="AGQ788" s="9"/>
      <c r="AGR788" s="9"/>
      <c r="AGS788" s="9"/>
      <c r="AGT788" s="9"/>
      <c r="AGU788" s="9"/>
      <c r="AGV788" s="9"/>
      <c r="AGW788" s="9"/>
      <c r="AGX788" s="9"/>
      <c r="AGY788" s="9"/>
      <c r="AGZ788" s="9"/>
      <c r="AHA788" s="9"/>
      <c r="AHB788" s="9"/>
      <c r="AHC788" s="9"/>
      <c r="AHD788" s="9"/>
      <c r="AHE788" s="9"/>
      <c r="AHF788" s="9"/>
      <c r="AHG788" s="9"/>
      <c r="AHH788" s="9"/>
      <c r="AHI788" s="9"/>
      <c r="AHJ788" s="9"/>
      <c r="AHK788" s="9"/>
      <c r="AHL788" s="9"/>
      <c r="AHM788" s="9"/>
      <c r="AHN788" s="9"/>
      <c r="AHO788" s="9"/>
      <c r="AHP788" s="9"/>
      <c r="AHQ788" s="9"/>
      <c r="AHR788" s="9"/>
      <c r="AHS788" s="9"/>
      <c r="AHT788" s="9"/>
      <c r="AHU788" s="9"/>
      <c r="AHV788" s="9"/>
      <c r="AHW788" s="9"/>
      <c r="AHX788" s="9"/>
      <c r="AHY788" s="9"/>
      <c r="AHZ788" s="9"/>
      <c r="AIA788" s="9"/>
      <c r="AIB788" s="9"/>
      <c r="AIC788" s="9"/>
      <c r="AID788" s="9"/>
      <c r="AIE788" s="9"/>
      <c r="AIF788" s="9"/>
      <c r="AIG788" s="9"/>
      <c r="AIH788" s="9"/>
      <c r="AII788" s="9"/>
      <c r="AIJ788" s="9"/>
      <c r="AIK788" s="9"/>
      <c r="AIL788" s="9"/>
      <c r="AIM788" s="9"/>
      <c r="AIN788" s="9"/>
      <c r="AIO788" s="9"/>
      <c r="AIP788" s="9"/>
      <c r="AIQ788" s="9"/>
      <c r="AIR788" s="9"/>
      <c r="AIS788" s="9"/>
      <c r="AIT788" s="9"/>
      <c r="AIU788" s="9"/>
      <c r="AIV788" s="9"/>
      <c r="AIW788" s="9"/>
      <c r="AIX788" s="9"/>
      <c r="AIY788" s="9"/>
      <c r="AIZ788" s="9"/>
      <c r="AJA788" s="9"/>
      <c r="AJB788" s="9"/>
      <c r="AJC788" s="9"/>
      <c r="AJD788" s="9"/>
      <c r="AJE788" s="9"/>
      <c r="AJF788" s="9"/>
      <c r="AJG788" s="9"/>
      <c r="AJH788" s="9"/>
      <c r="AJI788" s="9"/>
      <c r="AJJ788" s="9"/>
      <c r="AJK788" s="9"/>
      <c r="AJL788" s="9"/>
      <c r="AJM788" s="9"/>
      <c r="AJN788" s="9"/>
      <c r="AJO788" s="9"/>
      <c r="AJP788" s="9"/>
      <c r="AJQ788" s="9"/>
      <c r="AJR788" s="9"/>
      <c r="AJS788" s="9"/>
      <c r="AJT788" s="9"/>
      <c r="AJU788" s="9"/>
      <c r="AJV788" s="9"/>
      <c r="AJW788" s="9"/>
      <c r="AJX788" s="9"/>
      <c r="AJY788" s="9"/>
      <c r="AJZ788" s="9"/>
      <c r="AKA788" s="9"/>
      <c r="AKB788" s="9"/>
      <c r="AKC788" s="9"/>
      <c r="AKD788" s="9"/>
      <c r="AKE788" s="9"/>
      <c r="AKF788" s="9"/>
      <c r="AKG788" s="9"/>
      <c r="AKH788" s="9"/>
      <c r="AKI788" s="9"/>
      <c r="AKJ788" s="9"/>
      <c r="AKK788" s="9"/>
      <c r="AKL788" s="9"/>
      <c r="AKM788" s="9"/>
      <c r="AKN788" s="9"/>
      <c r="AKO788" s="9"/>
      <c r="AKP788" s="9"/>
      <c r="AKQ788" s="9"/>
      <c r="AKR788" s="9"/>
      <c r="AKS788" s="9"/>
      <c r="AKT788" s="9"/>
      <c r="AKU788" s="9"/>
      <c r="AKV788" s="9"/>
      <c r="AKW788" s="9"/>
      <c r="AKX788" s="9"/>
      <c r="AKY788" s="9"/>
      <c r="AKZ788" s="9"/>
      <c r="ALA788" s="9"/>
      <c r="ALB788" s="9"/>
      <c r="ALC788" s="9"/>
      <c r="ALD788" s="9"/>
      <c r="ALE788" s="9"/>
      <c r="ALF788" s="9"/>
      <c r="ALG788" s="9"/>
      <c r="ALH788" s="9"/>
      <c r="ALI788" s="9"/>
      <c r="ALJ788" s="9"/>
      <c r="ALK788" s="9"/>
      <c r="ALL788" s="9"/>
      <c r="ALM788" s="9"/>
      <c r="ALN788" s="9"/>
      <c r="ALO788" s="9"/>
      <c r="ALP788" s="9"/>
      <c r="ALQ788" s="9"/>
      <c r="ALR788" s="9"/>
      <c r="ALS788" s="9"/>
      <c r="ALT788" s="9"/>
      <c r="ALU788" s="9"/>
      <c r="ALV788" s="9"/>
      <c r="ALW788" s="9"/>
      <c r="ALX788" s="9"/>
      <c r="ALY788" s="9"/>
      <c r="ALZ788" s="9"/>
      <c r="AMA788" s="9"/>
      <c r="AMB788" s="9"/>
      <c r="AMC788" s="9"/>
      <c r="AMD788" s="9"/>
      <c r="AME788" s="9"/>
      <c r="AMF788" s="9"/>
      <c r="AMG788" s="9"/>
      <c r="AMH788" s="9"/>
      <c r="AMI788" s="9"/>
      <c r="AMJ788" s="9"/>
      <c r="AMK788" s="9"/>
      <c r="AML788" s="9"/>
      <c r="AMM788" s="9"/>
      <c r="AMN788" s="9"/>
      <c r="AMO788" s="9"/>
      <c r="AMP788" s="9"/>
      <c r="AMQ788" s="9"/>
      <c r="AMR788" s="9"/>
      <c r="AMS788" s="9"/>
      <c r="AMT788" s="9"/>
      <c r="AMU788" s="9"/>
      <c r="AMV788" s="9"/>
      <c r="AMW788" s="9"/>
      <c r="AMX788" s="9"/>
      <c r="AMY788" s="9"/>
      <c r="AMZ788" s="9"/>
      <c r="ANA788" s="9"/>
      <c r="ANB788" s="9"/>
      <c r="ANC788" s="9"/>
      <c r="AND788" s="9"/>
      <c r="ANE788" s="9"/>
      <c r="ANF788" s="9"/>
      <c r="ANG788" s="9"/>
      <c r="ANH788" s="9"/>
      <c r="ANI788" s="9"/>
      <c r="ANJ788" s="9"/>
      <c r="ANK788" s="9"/>
      <c r="ANL788" s="9"/>
      <c r="ANM788" s="9"/>
      <c r="ANN788" s="9"/>
      <c r="ANO788" s="9"/>
      <c r="ANP788" s="9"/>
      <c r="ANQ788" s="9"/>
      <c r="ANR788" s="9"/>
      <c r="ANS788" s="9"/>
      <c r="ANT788" s="9"/>
      <c r="ANU788" s="9"/>
      <c r="ANV788" s="9"/>
      <c r="ANW788" s="9"/>
      <c r="ANX788" s="9"/>
      <c r="ANY788" s="9"/>
      <c r="ANZ788" s="9"/>
      <c r="AOA788" s="9"/>
      <c r="AOB788" s="9"/>
      <c r="AOC788" s="9"/>
      <c r="AOD788" s="9"/>
      <c r="AOE788" s="9"/>
      <c r="AOF788" s="9"/>
      <c r="AOG788" s="9"/>
      <c r="AOH788" s="9"/>
      <c r="AOI788" s="9"/>
      <c r="AOJ788" s="9"/>
      <c r="AOK788" s="9"/>
      <c r="AOL788" s="9"/>
      <c r="AOM788" s="9"/>
      <c r="AON788" s="9"/>
      <c r="AOO788" s="9"/>
      <c r="AOP788" s="9"/>
      <c r="AOQ788" s="9"/>
      <c r="AOR788" s="9"/>
      <c r="AOS788" s="9"/>
      <c r="AOT788" s="9"/>
      <c r="AOU788" s="9"/>
      <c r="AOV788" s="9"/>
      <c r="AOW788" s="9"/>
      <c r="AOX788" s="9"/>
      <c r="AOY788" s="9"/>
      <c r="AOZ788" s="9"/>
      <c r="APA788" s="9"/>
      <c r="APB788" s="9"/>
      <c r="APC788" s="9"/>
      <c r="APD788" s="9"/>
      <c r="APE788" s="9"/>
      <c r="APF788" s="9"/>
      <c r="APG788" s="9"/>
      <c r="APH788" s="9"/>
      <c r="API788" s="9"/>
      <c r="APJ788" s="9"/>
      <c r="APK788" s="9"/>
      <c r="APL788" s="9"/>
      <c r="APM788" s="9"/>
      <c r="APN788" s="9"/>
      <c r="APO788" s="9"/>
      <c r="APP788" s="9"/>
      <c r="APQ788" s="9"/>
      <c r="APR788" s="9"/>
      <c r="APS788" s="9"/>
      <c r="APT788" s="9"/>
      <c r="APU788" s="9"/>
      <c r="APV788" s="9"/>
      <c r="APW788" s="9"/>
      <c r="APX788" s="9"/>
      <c r="APY788" s="9"/>
      <c r="APZ788" s="9"/>
      <c r="AQA788" s="9"/>
      <c r="AQB788" s="9"/>
      <c r="AQC788" s="9"/>
      <c r="AQD788" s="9"/>
      <c r="AQE788" s="9"/>
      <c r="AQF788" s="9"/>
      <c r="AQG788" s="9"/>
      <c r="AQH788" s="9"/>
      <c r="AQI788" s="9"/>
      <c r="AQJ788" s="9"/>
      <c r="AQK788" s="9"/>
      <c r="AQL788" s="9"/>
      <c r="AQM788" s="9"/>
      <c r="AQN788" s="9"/>
      <c r="AQO788" s="9"/>
      <c r="AQP788" s="9"/>
      <c r="AQQ788" s="9"/>
      <c r="AQR788" s="9"/>
      <c r="AQS788" s="9"/>
      <c r="AQT788" s="9"/>
      <c r="AQU788" s="9"/>
      <c r="AQV788" s="9"/>
      <c r="AQW788" s="9"/>
      <c r="AQX788" s="9"/>
      <c r="AQY788" s="9"/>
      <c r="AQZ788" s="9"/>
      <c r="ARA788" s="9"/>
      <c r="ARB788" s="9"/>
      <c r="ARC788" s="9"/>
      <c r="ARD788" s="9"/>
      <c r="ARE788" s="9"/>
      <c r="ARF788" s="9"/>
      <c r="ARG788" s="9"/>
      <c r="ARH788" s="9"/>
      <c r="ARI788" s="9"/>
      <c r="ARJ788" s="9"/>
      <c r="ARK788" s="9"/>
      <c r="ARL788" s="9"/>
      <c r="ARM788" s="9"/>
      <c r="ARN788" s="9"/>
      <c r="ARO788" s="9"/>
      <c r="ARP788" s="9"/>
      <c r="ARQ788" s="9"/>
      <c r="ARR788" s="9"/>
      <c r="ARS788" s="9"/>
      <c r="ART788" s="9"/>
      <c r="ARU788" s="9"/>
      <c r="ARV788" s="9"/>
      <c r="ARW788" s="9"/>
      <c r="ARX788" s="9"/>
      <c r="ARY788" s="9"/>
      <c r="ARZ788" s="9"/>
      <c r="ASA788" s="9"/>
      <c r="ASB788" s="9"/>
      <c r="ASC788" s="9"/>
      <c r="ASD788" s="9"/>
      <c r="ASE788" s="9"/>
      <c r="ASF788" s="9"/>
      <c r="ASG788" s="9"/>
      <c r="ASH788" s="9"/>
      <c r="ASI788" s="9"/>
      <c r="ASJ788" s="9"/>
      <c r="ASK788" s="9"/>
      <c r="ASL788" s="9"/>
      <c r="ASM788" s="9"/>
      <c r="ASN788" s="9"/>
      <c r="ASO788" s="9"/>
      <c r="ASP788" s="9"/>
      <c r="ASQ788" s="9"/>
      <c r="ASR788" s="9"/>
      <c r="ASS788" s="9"/>
      <c r="AST788" s="9"/>
      <c r="ASU788" s="9"/>
      <c r="ASV788" s="9"/>
      <c r="ASW788" s="9"/>
      <c r="ASX788" s="9"/>
      <c r="ASY788" s="9"/>
      <c r="ASZ788" s="9"/>
      <c r="ATA788" s="9"/>
      <c r="ATB788" s="9"/>
      <c r="ATC788" s="9"/>
      <c r="ATD788" s="9"/>
      <c r="ATE788" s="9"/>
      <c r="ATF788" s="9"/>
      <c r="ATG788" s="9"/>
      <c r="ATH788" s="9"/>
      <c r="ATI788" s="9"/>
      <c r="ATJ788" s="9"/>
      <c r="ATK788" s="9"/>
      <c r="ATL788" s="9"/>
      <c r="ATM788" s="9"/>
      <c r="ATN788" s="9"/>
      <c r="ATO788" s="9"/>
      <c r="ATP788" s="9"/>
      <c r="ATQ788" s="9"/>
      <c r="ATR788" s="9"/>
      <c r="ATS788" s="9"/>
      <c r="ATT788" s="9"/>
      <c r="ATU788" s="9"/>
      <c r="ATV788" s="9"/>
      <c r="ATW788" s="9"/>
      <c r="ATX788" s="9"/>
      <c r="ATY788" s="9"/>
      <c r="ATZ788" s="9"/>
      <c r="AUA788" s="9"/>
      <c r="AUB788" s="9"/>
      <c r="AUC788" s="9"/>
      <c r="AUD788" s="9"/>
      <c r="AUE788" s="9"/>
      <c r="AUF788" s="9"/>
      <c r="AUG788" s="9"/>
      <c r="AUH788" s="9"/>
      <c r="AUI788" s="9"/>
      <c r="AUJ788" s="9"/>
      <c r="AUK788" s="9"/>
      <c r="AUL788" s="9"/>
      <c r="AUM788" s="9"/>
      <c r="AUN788" s="9"/>
      <c r="AUO788" s="9"/>
      <c r="AUP788" s="9"/>
      <c r="AUQ788" s="9"/>
      <c r="AUR788" s="9"/>
      <c r="AUS788" s="9"/>
      <c r="AUT788" s="9"/>
      <c r="AUU788" s="9"/>
      <c r="AUV788" s="9"/>
      <c r="AUW788" s="9"/>
      <c r="AUX788" s="9"/>
      <c r="AUY788" s="9"/>
      <c r="AUZ788" s="9"/>
      <c r="AVA788" s="9"/>
      <c r="AVB788" s="9"/>
      <c r="AVC788" s="9"/>
      <c r="AVD788" s="9"/>
      <c r="AVE788" s="9"/>
      <c r="AVF788" s="9"/>
      <c r="AVG788" s="9"/>
      <c r="AVH788" s="9"/>
      <c r="AVI788" s="9"/>
      <c r="AVJ788" s="9"/>
      <c r="AVK788" s="9"/>
      <c r="AVL788" s="9"/>
      <c r="AVM788" s="9"/>
      <c r="AVN788" s="9"/>
      <c r="AVO788" s="9"/>
      <c r="AVP788" s="9"/>
      <c r="AVQ788" s="9"/>
      <c r="AVR788" s="9"/>
      <c r="AVS788" s="9"/>
      <c r="AVT788" s="9"/>
      <c r="AVU788" s="9"/>
      <c r="AVV788" s="9"/>
      <c r="AVW788" s="9"/>
      <c r="AVX788" s="9"/>
      <c r="AVY788" s="9"/>
      <c r="AVZ788" s="9"/>
      <c r="AWA788" s="9"/>
      <c r="AWB788" s="9"/>
      <c r="AWC788" s="9"/>
      <c r="AWD788" s="9"/>
      <c r="AWE788" s="9"/>
      <c r="AWF788" s="9"/>
      <c r="AWG788" s="9"/>
      <c r="AWH788" s="9"/>
      <c r="AWI788" s="9"/>
      <c r="AWJ788" s="9"/>
      <c r="AWK788" s="9"/>
      <c r="AWL788" s="9"/>
      <c r="AWM788" s="9"/>
      <c r="AWN788" s="9"/>
      <c r="AWO788" s="9"/>
      <c r="AWP788" s="9"/>
      <c r="AWQ788" s="9"/>
      <c r="AWR788" s="9"/>
      <c r="AWS788" s="9"/>
      <c r="AWT788" s="9"/>
      <c r="AWU788" s="9"/>
      <c r="AWV788" s="9"/>
      <c r="AWW788" s="9"/>
      <c r="AWX788" s="9"/>
      <c r="AWY788" s="9"/>
      <c r="AWZ788" s="9"/>
      <c r="AXA788" s="9"/>
      <c r="AXB788" s="9"/>
      <c r="AXC788" s="9"/>
      <c r="AXD788" s="9"/>
      <c r="AXE788" s="9"/>
      <c r="AXF788" s="9"/>
      <c r="AXG788" s="9"/>
      <c r="AXH788" s="9"/>
      <c r="AXI788" s="9"/>
      <c r="AXJ788" s="9"/>
      <c r="AXK788" s="9"/>
      <c r="AXL788" s="9"/>
      <c r="AXM788" s="9"/>
      <c r="AXN788" s="9"/>
      <c r="AXO788" s="9"/>
      <c r="AXP788" s="9"/>
      <c r="AXQ788" s="9"/>
      <c r="AXR788" s="9"/>
      <c r="AXS788" s="9"/>
      <c r="AXT788" s="9"/>
      <c r="AXU788" s="9"/>
      <c r="AXV788" s="9"/>
      <c r="AXW788" s="9"/>
      <c r="AXX788" s="9"/>
      <c r="AXY788" s="9"/>
      <c r="AXZ788" s="9"/>
      <c r="AYA788" s="9"/>
      <c r="AYB788" s="9"/>
      <c r="AYC788" s="9"/>
      <c r="AYD788" s="9"/>
      <c r="AYE788" s="9"/>
      <c r="AYF788" s="9"/>
      <c r="AYG788" s="9"/>
      <c r="AYH788" s="9"/>
      <c r="AYI788" s="9"/>
      <c r="AYJ788" s="9"/>
      <c r="AYK788" s="9"/>
      <c r="AYL788" s="9"/>
      <c r="AYM788" s="9"/>
      <c r="AYN788" s="9"/>
      <c r="AYO788" s="9"/>
      <c r="AYP788" s="9"/>
      <c r="AYQ788" s="9"/>
      <c r="AYR788" s="9"/>
      <c r="AYS788" s="9"/>
      <c r="AYT788" s="9"/>
      <c r="AYU788" s="9"/>
      <c r="AYV788" s="9"/>
      <c r="AYW788" s="9"/>
      <c r="AYX788" s="9"/>
      <c r="AYY788" s="9"/>
      <c r="AYZ788" s="9"/>
      <c r="AZA788" s="9"/>
      <c r="AZB788" s="9"/>
      <c r="AZC788" s="9"/>
      <c r="AZD788" s="9"/>
      <c r="AZE788" s="9"/>
      <c r="AZF788" s="9"/>
      <c r="AZG788" s="9"/>
      <c r="AZH788" s="9"/>
      <c r="AZI788" s="9"/>
      <c r="AZJ788" s="9"/>
      <c r="AZK788" s="9"/>
      <c r="AZL788" s="9"/>
      <c r="AZM788" s="9"/>
      <c r="AZN788" s="9"/>
      <c r="AZO788" s="9"/>
      <c r="AZP788" s="9"/>
      <c r="AZQ788" s="9"/>
      <c r="AZR788" s="9"/>
      <c r="AZS788" s="9"/>
      <c r="AZT788" s="9"/>
      <c r="AZU788" s="9"/>
      <c r="AZV788" s="9"/>
      <c r="AZW788" s="9"/>
      <c r="AZX788" s="9"/>
      <c r="AZY788" s="9"/>
      <c r="AZZ788" s="9"/>
      <c r="BAA788" s="9"/>
      <c r="BAB788" s="9"/>
      <c r="BAC788" s="9"/>
      <c r="BAD788" s="9"/>
      <c r="BAE788" s="9"/>
      <c r="BAF788" s="9"/>
      <c r="BAG788" s="9"/>
      <c r="BAH788" s="9"/>
      <c r="BAI788" s="9"/>
      <c r="BAJ788" s="9"/>
      <c r="BAK788" s="9"/>
      <c r="BAL788" s="9"/>
      <c r="BAM788" s="9"/>
      <c r="BAN788" s="9"/>
      <c r="BAO788" s="9"/>
      <c r="BAP788" s="9"/>
      <c r="BAQ788" s="9"/>
      <c r="BAR788" s="9"/>
      <c r="BAS788" s="9"/>
      <c r="BAT788" s="9"/>
      <c r="BAU788" s="9"/>
      <c r="BAV788" s="9"/>
      <c r="BAW788" s="9"/>
      <c r="BAX788" s="9"/>
      <c r="BAY788" s="9"/>
      <c r="BAZ788" s="9"/>
      <c r="BBA788" s="9"/>
      <c r="BBB788" s="9"/>
      <c r="BBC788" s="9"/>
      <c r="BBD788" s="9"/>
      <c r="BBE788" s="9"/>
      <c r="BBF788" s="9"/>
      <c r="BBG788" s="9"/>
      <c r="BBH788" s="9"/>
      <c r="BBI788" s="9"/>
      <c r="BBJ788" s="9"/>
      <c r="BBK788" s="9"/>
      <c r="BBL788" s="9"/>
      <c r="BBM788" s="9"/>
      <c r="BBN788" s="9"/>
      <c r="BBO788" s="9"/>
      <c r="BBP788" s="9"/>
      <c r="BBQ788" s="9"/>
      <c r="BBR788" s="9"/>
      <c r="BBS788" s="9"/>
      <c r="BBT788" s="9"/>
      <c r="BBU788" s="9"/>
      <c r="BBV788" s="9"/>
      <c r="BBW788" s="9"/>
      <c r="BBX788" s="9"/>
      <c r="BBY788" s="9"/>
      <c r="BBZ788" s="9"/>
      <c r="BCA788" s="9"/>
      <c r="BCB788" s="9"/>
      <c r="BCC788" s="9"/>
      <c r="BCD788" s="9"/>
      <c r="BCE788" s="9"/>
      <c r="BCF788" s="9"/>
      <c r="BCG788" s="9"/>
      <c r="BCH788" s="9"/>
      <c r="BCI788" s="9"/>
      <c r="BCJ788" s="9"/>
      <c r="BCK788" s="9"/>
      <c r="BCL788" s="9"/>
      <c r="BCM788" s="9"/>
      <c r="BCN788" s="9"/>
      <c r="BCO788" s="9"/>
      <c r="BCP788" s="9"/>
      <c r="BCQ788" s="9"/>
      <c r="BCR788" s="9"/>
      <c r="BCS788" s="9"/>
      <c r="BCT788" s="9"/>
      <c r="BCU788" s="9"/>
      <c r="BCV788" s="9"/>
      <c r="BCW788" s="9"/>
      <c r="BCX788" s="9"/>
      <c r="BCY788" s="9"/>
      <c r="BCZ788" s="9"/>
      <c r="BDA788" s="9"/>
      <c r="BDB788" s="9"/>
      <c r="BDC788" s="9"/>
      <c r="BDD788" s="9"/>
      <c r="BDE788" s="9"/>
      <c r="BDF788" s="9"/>
      <c r="BDG788" s="9"/>
      <c r="BDH788" s="9"/>
      <c r="BDI788" s="9"/>
      <c r="BDJ788" s="9"/>
      <c r="BDK788" s="9"/>
      <c r="BDL788" s="9"/>
      <c r="BDM788" s="9"/>
      <c r="BDN788" s="9"/>
      <c r="BDO788" s="9"/>
      <c r="BDP788" s="9"/>
      <c r="BDQ788" s="9"/>
      <c r="BDR788" s="9"/>
      <c r="BDS788" s="9"/>
      <c r="BDT788" s="9"/>
      <c r="BDU788" s="9"/>
      <c r="BDV788" s="9"/>
      <c r="BDW788" s="9"/>
      <c r="BDX788" s="9"/>
      <c r="BDY788" s="9"/>
      <c r="BDZ788" s="9"/>
      <c r="BEA788" s="9"/>
      <c r="BEB788" s="9"/>
      <c r="BEC788" s="9"/>
      <c r="BED788" s="9"/>
      <c r="BEE788" s="9"/>
      <c r="BEF788" s="9"/>
      <c r="BEG788" s="9"/>
      <c r="BEH788" s="9"/>
      <c r="BEI788" s="9"/>
      <c r="BEJ788" s="9"/>
      <c r="BEK788" s="9"/>
      <c r="BEL788" s="9"/>
      <c r="BEM788" s="9"/>
      <c r="BEN788" s="9"/>
      <c r="BEO788" s="9"/>
      <c r="BEP788" s="9"/>
      <c r="BEQ788" s="9"/>
      <c r="BER788" s="9"/>
      <c r="BES788" s="9"/>
      <c r="BET788" s="9"/>
      <c r="BEU788" s="9"/>
      <c r="BEV788" s="9"/>
      <c r="BEW788" s="9"/>
      <c r="BEX788" s="9"/>
      <c r="BEY788" s="9"/>
      <c r="BEZ788" s="9"/>
      <c r="BFA788" s="9"/>
      <c r="BFB788" s="9"/>
      <c r="BFC788" s="9"/>
      <c r="BFD788" s="9"/>
      <c r="BFE788" s="9"/>
      <c r="BFF788" s="9"/>
      <c r="BFG788" s="9"/>
      <c r="BFH788" s="9"/>
      <c r="BFI788" s="9"/>
      <c r="BFJ788" s="9"/>
      <c r="BFK788" s="9"/>
      <c r="BFL788" s="9"/>
      <c r="BFM788" s="9"/>
      <c r="BFN788" s="9"/>
      <c r="BFO788" s="9"/>
      <c r="BFP788" s="9"/>
      <c r="BFQ788" s="9"/>
      <c r="BFR788" s="9"/>
      <c r="BFS788" s="9"/>
      <c r="BFT788" s="9"/>
      <c r="BFU788" s="9"/>
      <c r="BFV788" s="9"/>
      <c r="BFW788" s="9"/>
      <c r="BFX788" s="9"/>
      <c r="BFY788" s="9"/>
      <c r="BFZ788" s="9"/>
      <c r="BGA788" s="9"/>
      <c r="BGB788" s="9"/>
      <c r="BGC788" s="9"/>
      <c r="BGD788" s="9"/>
      <c r="BGE788" s="9"/>
      <c r="BGF788" s="9"/>
      <c r="BGG788" s="9"/>
      <c r="BGH788" s="9"/>
      <c r="BGI788" s="9"/>
      <c r="BGJ788" s="9"/>
      <c r="BGK788" s="9"/>
      <c r="BGL788" s="9"/>
      <c r="BGM788" s="9"/>
      <c r="BGN788" s="9"/>
      <c r="BGO788" s="9"/>
      <c r="BGP788" s="9"/>
      <c r="BGQ788" s="9"/>
      <c r="BGR788" s="9"/>
      <c r="BGS788" s="9"/>
      <c r="BGT788" s="9"/>
      <c r="BGU788" s="9"/>
      <c r="BGV788" s="9"/>
      <c r="BGW788" s="9"/>
      <c r="BGX788" s="9"/>
      <c r="BGY788" s="9"/>
      <c r="BGZ788" s="9"/>
      <c r="BHA788" s="9"/>
      <c r="BHB788" s="9"/>
      <c r="BHC788" s="9"/>
      <c r="BHD788" s="9"/>
      <c r="BHE788" s="9"/>
      <c r="BHF788" s="9"/>
      <c r="BHG788" s="9"/>
      <c r="BHH788" s="9"/>
      <c r="BHI788" s="9"/>
      <c r="BHJ788" s="9"/>
      <c r="BHK788" s="9"/>
      <c r="BHL788" s="9"/>
      <c r="BHM788" s="9"/>
      <c r="BHN788" s="9"/>
      <c r="BHO788" s="9"/>
      <c r="BHP788" s="9"/>
      <c r="BHQ788" s="9"/>
      <c r="BHR788" s="9"/>
      <c r="BHS788" s="9"/>
      <c r="BHT788" s="9"/>
      <c r="BHU788" s="9"/>
      <c r="BHV788" s="9"/>
      <c r="BHW788" s="9"/>
      <c r="BHX788" s="9"/>
      <c r="BHY788" s="9"/>
      <c r="BHZ788" s="9"/>
      <c r="BIA788" s="9"/>
      <c r="BIB788" s="9"/>
      <c r="BIC788" s="9"/>
      <c r="BID788" s="9"/>
      <c r="BIE788" s="9"/>
      <c r="BIF788" s="9"/>
      <c r="BIG788" s="9"/>
      <c r="BIH788" s="9"/>
      <c r="BII788" s="9"/>
      <c r="BIJ788" s="9"/>
      <c r="BIK788" s="9"/>
      <c r="BIL788" s="9"/>
      <c r="BIM788" s="9"/>
      <c r="BIN788" s="9"/>
      <c r="BIO788" s="9"/>
      <c r="BIP788" s="9"/>
      <c r="BIQ788" s="9"/>
      <c r="BIR788" s="9"/>
      <c r="BIS788" s="9"/>
      <c r="BIT788" s="9"/>
      <c r="BIU788" s="9"/>
      <c r="BIV788" s="9"/>
      <c r="BIW788" s="9"/>
      <c r="BIX788" s="9"/>
      <c r="BIY788" s="9"/>
      <c r="BIZ788" s="9"/>
      <c r="BJA788" s="9"/>
      <c r="BJB788" s="9"/>
      <c r="BJC788" s="9"/>
      <c r="BJD788" s="9"/>
      <c r="BJE788" s="9"/>
      <c r="BJF788" s="9"/>
      <c r="BJG788" s="9"/>
      <c r="BJH788" s="9"/>
      <c r="BJI788" s="9"/>
      <c r="BJJ788" s="9"/>
      <c r="BJK788" s="9"/>
      <c r="BJL788" s="9"/>
      <c r="BJM788" s="9"/>
      <c r="BJN788" s="9"/>
      <c r="BJO788" s="9"/>
      <c r="BJP788" s="9"/>
      <c r="BJQ788" s="9"/>
      <c r="BJR788" s="9"/>
      <c r="BJS788" s="9"/>
      <c r="BJT788" s="9"/>
      <c r="BJU788" s="9"/>
      <c r="BJV788" s="9"/>
      <c r="BJW788" s="9"/>
      <c r="BJX788" s="9"/>
      <c r="BJY788" s="9"/>
      <c r="BJZ788" s="9"/>
      <c r="BKA788" s="9"/>
      <c r="BKB788" s="9"/>
      <c r="BKC788" s="9"/>
      <c r="BKD788" s="9"/>
      <c r="BKE788" s="9"/>
      <c r="BKF788" s="9"/>
      <c r="BKG788" s="9"/>
      <c r="BKH788" s="9"/>
      <c r="BKI788" s="9"/>
      <c r="BKJ788" s="9"/>
      <c r="BKK788" s="9"/>
      <c r="BKL788" s="9"/>
      <c r="BKM788" s="9"/>
      <c r="BKN788" s="9"/>
      <c r="BKO788" s="9"/>
      <c r="BKP788" s="9"/>
      <c r="BKQ788" s="9"/>
      <c r="BKR788" s="9"/>
      <c r="BKS788" s="9"/>
      <c r="BKT788" s="9"/>
      <c r="BKU788" s="9"/>
      <c r="BKV788" s="9"/>
      <c r="BKW788" s="9"/>
      <c r="BKX788" s="9"/>
      <c r="BKY788" s="9"/>
      <c r="BKZ788" s="9"/>
      <c r="BLA788" s="9"/>
      <c r="BLB788" s="9"/>
      <c r="BLC788" s="9"/>
      <c r="BLD788" s="9"/>
      <c r="BLE788" s="9"/>
      <c r="BLF788" s="9"/>
      <c r="BLG788" s="9"/>
      <c r="BLH788" s="9"/>
      <c r="BLI788" s="9"/>
      <c r="BLJ788" s="9"/>
      <c r="BLK788" s="9"/>
      <c r="BLL788" s="9"/>
      <c r="BLM788" s="9"/>
      <c r="BLN788" s="9"/>
      <c r="BLO788" s="9"/>
      <c r="BLP788" s="9"/>
      <c r="BLQ788" s="9"/>
      <c r="BLR788" s="9"/>
      <c r="BLS788" s="9"/>
      <c r="BLT788" s="9"/>
      <c r="BLU788" s="9"/>
      <c r="BLV788" s="9"/>
      <c r="BLW788" s="9"/>
      <c r="BLX788" s="9"/>
      <c r="BLY788" s="9"/>
      <c r="BLZ788" s="9"/>
      <c r="BMA788" s="9"/>
      <c r="BMB788" s="9"/>
      <c r="BMC788" s="9"/>
      <c r="BMD788" s="9"/>
      <c r="BME788" s="9"/>
      <c r="BMF788" s="9"/>
      <c r="BMG788" s="9"/>
      <c r="BMH788" s="9"/>
      <c r="BMI788" s="9"/>
      <c r="BMJ788" s="9"/>
      <c r="BMK788" s="9"/>
      <c r="BML788" s="9"/>
      <c r="BMM788" s="9"/>
      <c r="BMN788" s="9"/>
      <c r="BMO788" s="9"/>
      <c r="BMP788" s="9"/>
      <c r="BMQ788" s="9"/>
      <c r="BMR788" s="9"/>
      <c r="BMS788" s="9"/>
      <c r="BMT788" s="9"/>
      <c r="BMU788" s="9"/>
      <c r="BMV788" s="9"/>
      <c r="BMW788" s="9"/>
      <c r="BMX788" s="9"/>
      <c r="BMY788" s="9"/>
      <c r="BMZ788" s="9"/>
      <c r="BNA788" s="9"/>
      <c r="BNB788" s="9"/>
      <c r="BNC788" s="9"/>
      <c r="BND788" s="9"/>
      <c r="BNE788" s="9"/>
      <c r="BNF788" s="9"/>
      <c r="BNG788" s="9"/>
      <c r="BNH788" s="9"/>
      <c r="BNI788" s="9"/>
      <c r="BNJ788" s="9"/>
      <c r="BNK788" s="9"/>
      <c r="BNL788" s="9"/>
      <c r="BNM788" s="9"/>
      <c r="BNN788" s="9"/>
      <c r="BNO788" s="9"/>
      <c r="BNP788" s="9"/>
      <c r="BNQ788" s="9"/>
      <c r="BNR788" s="9"/>
      <c r="BNS788" s="9"/>
      <c r="BNT788" s="9"/>
      <c r="BNU788" s="9"/>
      <c r="BNV788" s="9"/>
      <c r="BNW788" s="9"/>
      <c r="BNX788" s="9"/>
      <c r="BNY788" s="9"/>
      <c r="BNZ788" s="9"/>
      <c r="BOA788" s="9"/>
      <c r="BOB788" s="9"/>
      <c r="BOC788" s="9"/>
      <c r="BOD788" s="9"/>
      <c r="BOE788" s="9"/>
      <c r="BOF788" s="9"/>
      <c r="BOG788" s="9"/>
      <c r="BOH788" s="9"/>
      <c r="BOI788" s="9"/>
      <c r="BOJ788" s="9"/>
      <c r="BOK788" s="9"/>
      <c r="BOL788" s="9"/>
      <c r="BOM788" s="9"/>
      <c r="BON788" s="9"/>
      <c r="BOO788" s="9"/>
      <c r="BOP788" s="9"/>
      <c r="BOQ788" s="9"/>
      <c r="BOR788" s="9"/>
      <c r="BOS788" s="9"/>
      <c r="BOT788" s="9"/>
      <c r="BOU788" s="9"/>
      <c r="BOV788" s="9"/>
      <c r="BOW788" s="9"/>
      <c r="BOX788" s="9"/>
      <c r="BOY788" s="9"/>
      <c r="BOZ788" s="9"/>
      <c r="BPA788" s="9"/>
      <c r="BPB788" s="9"/>
      <c r="BPC788" s="9"/>
      <c r="BPD788" s="9"/>
      <c r="BPE788" s="9"/>
      <c r="BPF788" s="9"/>
      <c r="BPG788" s="9"/>
    </row>
    <row r="789" spans="1:1775" s="10" customFormat="1" ht="12.5" x14ac:dyDescent="0.25">
      <c r="A789" s="326" t="s">
        <v>100</v>
      </c>
      <c r="B789" s="326"/>
      <c r="C789" s="326"/>
      <c r="D789" s="326"/>
      <c r="E789" s="326"/>
      <c r="F789" s="326"/>
      <c r="G789" s="326"/>
      <c r="H789" s="326"/>
      <c r="I789" s="326"/>
      <c r="J789" s="326"/>
      <c r="K789" s="326"/>
      <c r="L789" s="326"/>
      <c r="M789" s="189"/>
      <c r="N789" s="123"/>
      <c r="O789" s="123"/>
      <c r="P789" s="172" t="s">
        <v>43</v>
      </c>
      <c r="Q789" s="9"/>
      <c r="R789" s="9"/>
      <c r="S789" s="9"/>
      <c r="T789" s="9"/>
      <c r="U789" s="9"/>
      <c r="V789" s="9"/>
      <c r="W789" s="9"/>
      <c r="X789" s="9"/>
      <c r="Y789" s="9"/>
      <c r="Z789" s="9"/>
      <c r="AA789" s="9"/>
      <c r="AB789" s="9"/>
      <c r="AC789" s="9"/>
      <c r="AD789" s="9"/>
      <c r="AE789" s="9"/>
      <c r="AF789" s="9"/>
      <c r="AG789" s="9"/>
      <c r="AH789" s="9"/>
      <c r="AI789" s="9"/>
      <c r="AJ789" s="9"/>
      <c r="AK789" s="9"/>
      <c r="AL789" s="9"/>
      <c r="AM789" s="9"/>
      <c r="AN789" s="9"/>
      <c r="AO789" s="9"/>
      <c r="AP789" s="9"/>
      <c r="AQ789" s="9"/>
      <c r="AR789" s="9"/>
      <c r="AS789" s="9"/>
      <c r="AT789" s="9"/>
      <c r="AU789" s="9"/>
      <c r="AV789" s="9"/>
      <c r="AW789" s="9"/>
      <c r="AX789" s="9"/>
      <c r="AY789" s="9"/>
      <c r="AZ789" s="9"/>
      <c r="BA789" s="9"/>
      <c r="BB789" s="9"/>
      <c r="BC789" s="9"/>
      <c r="BD789" s="9"/>
      <c r="BE789" s="9"/>
      <c r="BF789" s="9"/>
      <c r="BG789" s="9"/>
      <c r="BH789" s="9"/>
      <c r="BI789" s="9"/>
      <c r="BJ789" s="9"/>
      <c r="BK789" s="9"/>
      <c r="BL789" s="9"/>
      <c r="BM789" s="9"/>
      <c r="BN789" s="9"/>
      <c r="BO789" s="9"/>
      <c r="BP789" s="9"/>
      <c r="BQ789" s="9"/>
      <c r="BR789" s="9"/>
      <c r="BS789" s="9"/>
      <c r="BT789" s="9"/>
      <c r="BU789" s="9"/>
      <c r="BV789" s="9"/>
      <c r="BW789" s="9"/>
      <c r="BX789" s="9"/>
      <c r="BY789" s="9"/>
      <c r="BZ789" s="9"/>
      <c r="CA789" s="9"/>
      <c r="CB789" s="9"/>
      <c r="CC789" s="9"/>
      <c r="CD789" s="9"/>
      <c r="CE789" s="9"/>
      <c r="CF789" s="9"/>
      <c r="CG789" s="9"/>
      <c r="CH789" s="9"/>
      <c r="CI789" s="9"/>
      <c r="CJ789" s="9"/>
      <c r="CK789" s="9"/>
      <c r="CL789" s="9"/>
      <c r="CM789" s="9"/>
      <c r="CN789" s="9"/>
      <c r="CO789" s="9"/>
      <c r="CP789" s="9"/>
      <c r="CQ789" s="9"/>
      <c r="CR789" s="9"/>
      <c r="CS789" s="9"/>
      <c r="CT789" s="9"/>
      <c r="CU789" s="9"/>
      <c r="CV789" s="9"/>
      <c r="CW789" s="9"/>
      <c r="CX789" s="9"/>
      <c r="CY789" s="9"/>
      <c r="CZ789" s="9"/>
      <c r="DA789" s="9"/>
      <c r="DB789" s="9"/>
      <c r="DC789" s="9"/>
      <c r="DD789" s="9"/>
      <c r="DE789" s="9"/>
      <c r="DF789" s="9"/>
      <c r="DG789" s="9"/>
      <c r="DH789" s="9"/>
      <c r="DI789" s="9"/>
      <c r="DJ789" s="9"/>
      <c r="DK789" s="9"/>
      <c r="DL789" s="9"/>
      <c r="DM789" s="9"/>
      <c r="DN789" s="9"/>
      <c r="DO789" s="9"/>
      <c r="DP789" s="9"/>
      <c r="DQ789" s="9"/>
      <c r="DR789" s="9"/>
      <c r="DS789" s="9"/>
      <c r="DT789" s="9"/>
      <c r="DU789" s="9"/>
      <c r="DV789" s="9"/>
      <c r="DW789" s="9"/>
      <c r="DX789" s="9"/>
      <c r="DY789" s="9"/>
      <c r="DZ789" s="9"/>
      <c r="EA789" s="9"/>
      <c r="EB789" s="9"/>
      <c r="EC789" s="9"/>
      <c r="ED789" s="9"/>
      <c r="EE789" s="9"/>
      <c r="EF789" s="9"/>
      <c r="EG789" s="9"/>
      <c r="EH789" s="9"/>
      <c r="EI789" s="9"/>
      <c r="EJ789" s="9"/>
      <c r="EK789" s="9"/>
      <c r="EL789" s="9"/>
      <c r="EM789" s="9"/>
      <c r="EN789" s="9"/>
      <c r="EO789" s="9"/>
      <c r="EP789" s="9"/>
      <c r="EQ789" s="9"/>
      <c r="ER789" s="9"/>
      <c r="ES789" s="9"/>
      <c r="ET789" s="9"/>
      <c r="EU789" s="9"/>
      <c r="EV789" s="9"/>
      <c r="EW789" s="9"/>
      <c r="EX789" s="9"/>
      <c r="EY789" s="9"/>
      <c r="EZ789" s="9"/>
      <c r="FA789" s="9"/>
      <c r="FB789" s="9"/>
      <c r="FC789" s="9"/>
      <c r="FD789" s="9"/>
      <c r="FE789" s="9"/>
      <c r="FF789" s="9"/>
      <c r="FG789" s="9"/>
      <c r="FH789" s="9"/>
      <c r="FI789" s="9"/>
      <c r="FJ789" s="9"/>
      <c r="FK789" s="9"/>
      <c r="FL789" s="9"/>
      <c r="FM789" s="9"/>
      <c r="FN789" s="9"/>
      <c r="FO789" s="9"/>
      <c r="FP789" s="9"/>
      <c r="FQ789" s="9"/>
      <c r="FR789" s="9"/>
      <c r="FS789" s="9"/>
      <c r="FT789" s="9"/>
      <c r="FU789" s="9"/>
      <c r="FV789" s="9"/>
      <c r="FW789" s="9"/>
      <c r="FX789" s="9"/>
      <c r="FY789" s="9"/>
      <c r="FZ789" s="9"/>
      <c r="GA789" s="9"/>
      <c r="GB789" s="9"/>
      <c r="GC789" s="9"/>
      <c r="GD789" s="9"/>
      <c r="GE789" s="9"/>
      <c r="GF789" s="9"/>
      <c r="GG789" s="9"/>
      <c r="GH789" s="9"/>
      <c r="GI789" s="9"/>
      <c r="GJ789" s="9"/>
      <c r="GK789" s="9"/>
      <c r="GL789" s="9"/>
      <c r="GM789" s="9"/>
      <c r="GN789" s="9"/>
      <c r="GO789" s="9"/>
      <c r="GP789" s="9"/>
      <c r="GQ789" s="9"/>
      <c r="GR789" s="9"/>
      <c r="GS789" s="9"/>
      <c r="GT789" s="9"/>
      <c r="GU789" s="9"/>
      <c r="GV789" s="9"/>
      <c r="GW789" s="9"/>
      <c r="GX789" s="9"/>
      <c r="GY789" s="9"/>
      <c r="GZ789" s="9"/>
      <c r="HA789" s="9"/>
      <c r="HB789" s="9"/>
      <c r="HC789" s="9"/>
      <c r="HD789" s="9"/>
      <c r="HE789" s="9"/>
      <c r="HF789" s="9"/>
      <c r="HG789" s="9"/>
      <c r="HH789" s="9"/>
      <c r="HI789" s="9"/>
      <c r="HJ789" s="9"/>
      <c r="HK789" s="9"/>
      <c r="HL789" s="9"/>
      <c r="HM789" s="9"/>
      <c r="HN789" s="9"/>
      <c r="HO789" s="9"/>
      <c r="HP789" s="9"/>
      <c r="HQ789" s="9"/>
      <c r="HR789" s="9"/>
      <c r="HS789" s="9"/>
      <c r="HT789" s="9"/>
      <c r="HU789" s="9"/>
      <c r="HV789" s="9"/>
      <c r="HW789" s="9"/>
      <c r="HX789" s="9"/>
      <c r="HY789" s="9"/>
      <c r="HZ789" s="9"/>
      <c r="IA789" s="9"/>
      <c r="IB789" s="9"/>
      <c r="IC789" s="9"/>
      <c r="ID789" s="9"/>
      <c r="IE789" s="9"/>
      <c r="IF789" s="9"/>
      <c r="IG789" s="9"/>
      <c r="IH789" s="9"/>
      <c r="II789" s="9"/>
      <c r="IJ789" s="9"/>
      <c r="IK789" s="9"/>
      <c r="IL789" s="9"/>
      <c r="IM789" s="9"/>
      <c r="IN789" s="9"/>
      <c r="IO789" s="9"/>
      <c r="IP789" s="9"/>
      <c r="IQ789" s="9"/>
      <c r="IR789" s="9"/>
      <c r="IS789" s="9"/>
      <c r="IT789" s="9"/>
      <c r="IU789" s="9"/>
      <c r="IV789" s="9"/>
      <c r="IW789" s="9"/>
      <c r="IX789" s="9"/>
      <c r="IY789" s="9"/>
      <c r="IZ789" s="9"/>
      <c r="JA789" s="9"/>
      <c r="JB789" s="9"/>
      <c r="JC789" s="9"/>
      <c r="JD789" s="9"/>
      <c r="JE789" s="9"/>
      <c r="JF789" s="9"/>
      <c r="JG789" s="9"/>
      <c r="JH789" s="9"/>
      <c r="JI789" s="9"/>
      <c r="JJ789" s="9"/>
      <c r="JK789" s="9"/>
      <c r="JL789" s="9"/>
      <c r="JM789" s="9"/>
      <c r="JN789" s="9"/>
      <c r="JO789" s="9"/>
      <c r="JP789" s="9"/>
      <c r="JQ789" s="9"/>
      <c r="JR789" s="9"/>
      <c r="JS789" s="9"/>
      <c r="JT789" s="9"/>
      <c r="JU789" s="9"/>
      <c r="JV789" s="9"/>
      <c r="JW789" s="9"/>
      <c r="JX789" s="9"/>
      <c r="JY789" s="9"/>
      <c r="JZ789" s="9"/>
      <c r="KA789" s="9"/>
      <c r="KB789" s="9"/>
      <c r="KC789" s="9"/>
      <c r="KD789" s="9"/>
      <c r="KE789" s="9"/>
      <c r="KF789" s="9"/>
      <c r="KG789" s="9"/>
      <c r="KH789" s="9"/>
      <c r="KI789" s="9"/>
      <c r="KJ789" s="9"/>
      <c r="KK789" s="9"/>
      <c r="KL789" s="9"/>
      <c r="KM789" s="9"/>
      <c r="KN789" s="9"/>
      <c r="KO789" s="9"/>
      <c r="KP789" s="9"/>
      <c r="KQ789" s="9"/>
      <c r="KR789" s="9"/>
      <c r="KS789" s="9"/>
      <c r="KT789" s="9"/>
      <c r="KU789" s="9"/>
      <c r="KV789" s="9"/>
      <c r="KW789" s="9"/>
      <c r="KX789" s="9"/>
      <c r="KY789" s="9"/>
      <c r="KZ789" s="9"/>
      <c r="LA789" s="9"/>
      <c r="LB789" s="9"/>
      <c r="LC789" s="9"/>
      <c r="LD789" s="9"/>
      <c r="LE789" s="9"/>
      <c r="LF789" s="9"/>
      <c r="LG789" s="9"/>
      <c r="LH789" s="9"/>
      <c r="LI789" s="9"/>
      <c r="LJ789" s="9"/>
      <c r="LK789" s="9"/>
      <c r="LL789" s="9"/>
      <c r="LM789" s="9"/>
      <c r="LN789" s="9"/>
      <c r="LO789" s="9"/>
      <c r="LP789" s="9"/>
      <c r="LQ789" s="9"/>
      <c r="LR789" s="9"/>
      <c r="LS789" s="9"/>
      <c r="LT789" s="9"/>
      <c r="LU789" s="9"/>
      <c r="LV789" s="9"/>
      <c r="LW789" s="9"/>
      <c r="LX789" s="9"/>
      <c r="LY789" s="9"/>
      <c r="LZ789" s="9"/>
      <c r="MA789" s="9"/>
      <c r="MB789" s="9"/>
      <c r="MC789" s="9"/>
      <c r="MD789" s="9"/>
      <c r="ME789" s="9"/>
      <c r="MF789" s="9"/>
      <c r="MG789" s="9"/>
      <c r="MH789" s="9"/>
      <c r="MI789" s="9"/>
      <c r="MJ789" s="9"/>
      <c r="MK789" s="9"/>
      <c r="ML789" s="9"/>
      <c r="MM789" s="9"/>
      <c r="MN789" s="9"/>
      <c r="MO789" s="9"/>
      <c r="MP789" s="9"/>
      <c r="MQ789" s="9"/>
      <c r="MR789" s="9"/>
      <c r="MS789" s="9"/>
      <c r="MT789" s="9"/>
      <c r="MU789" s="9"/>
      <c r="MV789" s="9"/>
      <c r="MW789" s="9"/>
      <c r="MX789" s="9"/>
      <c r="MY789" s="9"/>
      <c r="MZ789" s="9"/>
      <c r="NA789" s="9"/>
      <c r="NB789" s="9"/>
      <c r="NC789" s="9"/>
      <c r="ND789" s="9"/>
      <c r="NE789" s="9"/>
      <c r="NF789" s="9"/>
      <c r="NG789" s="9"/>
      <c r="NH789" s="9"/>
      <c r="NI789" s="9"/>
      <c r="NJ789" s="9"/>
      <c r="NK789" s="9"/>
      <c r="NL789" s="9"/>
      <c r="NM789" s="9"/>
      <c r="NN789" s="9"/>
      <c r="NO789" s="9"/>
      <c r="NP789" s="9"/>
      <c r="NQ789" s="9"/>
      <c r="NR789" s="9"/>
      <c r="NS789" s="9"/>
      <c r="NT789" s="9"/>
      <c r="NU789" s="9"/>
      <c r="NV789" s="9"/>
      <c r="NW789" s="9"/>
      <c r="NX789" s="9"/>
      <c r="NY789" s="9"/>
      <c r="NZ789" s="9"/>
      <c r="OA789" s="9"/>
      <c r="OB789" s="9"/>
      <c r="OC789" s="9"/>
      <c r="OD789" s="9"/>
      <c r="OE789" s="9"/>
      <c r="OF789" s="9"/>
      <c r="OG789" s="9"/>
      <c r="OH789" s="9"/>
      <c r="OI789" s="9"/>
      <c r="OJ789" s="9"/>
      <c r="OK789" s="9"/>
      <c r="OL789" s="9"/>
      <c r="OM789" s="9"/>
      <c r="ON789" s="9"/>
      <c r="OO789" s="9"/>
      <c r="OP789" s="9"/>
      <c r="OQ789" s="9"/>
      <c r="OR789" s="9"/>
      <c r="OS789" s="9"/>
      <c r="OT789" s="9"/>
      <c r="OU789" s="9"/>
      <c r="OV789" s="9"/>
      <c r="OW789" s="9"/>
      <c r="OX789" s="9"/>
      <c r="OY789" s="9"/>
      <c r="OZ789" s="9"/>
      <c r="PA789" s="9"/>
      <c r="PB789" s="9"/>
      <c r="PC789" s="9"/>
      <c r="PD789" s="9"/>
      <c r="PE789" s="9"/>
      <c r="PF789" s="9"/>
      <c r="PG789" s="9"/>
      <c r="PH789" s="9"/>
      <c r="PI789" s="9"/>
      <c r="PJ789" s="9"/>
      <c r="PK789" s="9"/>
      <c r="PL789" s="9"/>
      <c r="PM789" s="9"/>
      <c r="PN789" s="9"/>
      <c r="PO789" s="9"/>
      <c r="PP789" s="9"/>
      <c r="PQ789" s="9"/>
      <c r="PR789" s="9"/>
      <c r="PS789" s="9"/>
      <c r="PT789" s="9"/>
      <c r="PU789" s="9"/>
      <c r="PV789" s="9"/>
      <c r="PW789" s="9"/>
      <c r="PX789" s="9"/>
      <c r="PY789" s="9"/>
      <c r="PZ789" s="9"/>
      <c r="QA789" s="9"/>
      <c r="QB789" s="9"/>
      <c r="QC789" s="9"/>
      <c r="QD789" s="9"/>
      <c r="QE789" s="9"/>
      <c r="QF789" s="9"/>
      <c r="QG789" s="9"/>
      <c r="QH789" s="9"/>
      <c r="QI789" s="9"/>
      <c r="QJ789" s="9"/>
      <c r="QK789" s="9"/>
      <c r="QL789" s="9"/>
      <c r="QM789" s="9"/>
      <c r="QN789" s="9"/>
      <c r="QO789" s="9"/>
      <c r="QP789" s="9"/>
      <c r="QQ789" s="9"/>
      <c r="QR789" s="9"/>
      <c r="QS789" s="9"/>
      <c r="QT789" s="9"/>
      <c r="QU789" s="9"/>
      <c r="QV789" s="9"/>
      <c r="QW789" s="9"/>
      <c r="QX789" s="9"/>
      <c r="QY789" s="9"/>
      <c r="QZ789" s="9"/>
      <c r="RA789" s="9"/>
      <c r="RB789" s="9"/>
      <c r="RC789" s="9"/>
      <c r="RD789" s="9"/>
      <c r="RE789" s="9"/>
      <c r="RF789" s="9"/>
      <c r="RG789" s="9"/>
      <c r="RH789" s="9"/>
      <c r="RI789" s="9"/>
      <c r="RJ789" s="9"/>
      <c r="RK789" s="9"/>
      <c r="RL789" s="9"/>
      <c r="RM789" s="9"/>
      <c r="RN789" s="9"/>
      <c r="RO789" s="9"/>
      <c r="RP789" s="9"/>
      <c r="RQ789" s="9"/>
      <c r="RR789" s="9"/>
      <c r="RS789" s="9"/>
      <c r="RT789" s="9"/>
      <c r="RU789" s="9"/>
      <c r="RV789" s="9"/>
      <c r="RW789" s="9"/>
      <c r="RX789" s="9"/>
      <c r="RY789" s="9"/>
      <c r="RZ789" s="9"/>
      <c r="SA789" s="9"/>
      <c r="SB789" s="9"/>
      <c r="SC789" s="9"/>
      <c r="SD789" s="9"/>
      <c r="SE789" s="9"/>
      <c r="SF789" s="9"/>
      <c r="SG789" s="9"/>
      <c r="SH789" s="9"/>
      <c r="SI789" s="9"/>
      <c r="SJ789" s="9"/>
      <c r="SK789" s="9"/>
      <c r="SL789" s="9"/>
      <c r="SM789" s="9"/>
      <c r="SN789" s="9"/>
      <c r="SO789" s="9"/>
      <c r="SP789" s="9"/>
      <c r="SQ789" s="9"/>
      <c r="SR789" s="9"/>
      <c r="SS789" s="9"/>
      <c r="ST789" s="9"/>
      <c r="SU789" s="9"/>
      <c r="SV789" s="9"/>
      <c r="SW789" s="9"/>
      <c r="SX789" s="9"/>
      <c r="SY789" s="9"/>
      <c r="SZ789" s="9"/>
      <c r="TA789" s="9"/>
      <c r="TB789" s="9"/>
      <c r="TC789" s="9"/>
      <c r="TD789" s="9"/>
      <c r="TE789" s="9"/>
      <c r="TF789" s="9"/>
      <c r="TG789" s="9"/>
      <c r="TH789" s="9"/>
      <c r="TI789" s="9"/>
      <c r="TJ789" s="9"/>
      <c r="TK789" s="9"/>
      <c r="TL789" s="9"/>
      <c r="TM789" s="9"/>
      <c r="TN789" s="9"/>
      <c r="TO789" s="9"/>
      <c r="TP789" s="9"/>
      <c r="TQ789" s="9"/>
      <c r="TR789" s="9"/>
      <c r="TS789" s="9"/>
      <c r="TT789" s="9"/>
      <c r="TU789" s="9"/>
      <c r="TV789" s="9"/>
      <c r="TW789" s="9"/>
      <c r="TX789" s="9"/>
      <c r="TY789" s="9"/>
      <c r="TZ789" s="9"/>
      <c r="UA789" s="9"/>
      <c r="UB789" s="9"/>
      <c r="UC789" s="9"/>
      <c r="UD789" s="9"/>
      <c r="UE789" s="9"/>
      <c r="UF789" s="9"/>
      <c r="UG789" s="9"/>
      <c r="UH789" s="9"/>
      <c r="UI789" s="9"/>
      <c r="UJ789" s="9"/>
      <c r="UK789" s="9"/>
      <c r="UL789" s="9"/>
      <c r="UM789" s="9"/>
      <c r="UN789" s="9"/>
      <c r="UO789" s="9"/>
      <c r="UP789" s="9"/>
      <c r="UQ789" s="9"/>
      <c r="UR789" s="9"/>
      <c r="US789" s="9"/>
      <c r="UT789" s="9"/>
      <c r="UU789" s="9"/>
      <c r="UV789" s="9"/>
      <c r="UW789" s="9"/>
      <c r="UX789" s="9"/>
      <c r="UY789" s="9"/>
      <c r="UZ789" s="9"/>
      <c r="VA789" s="9"/>
      <c r="VB789" s="9"/>
      <c r="VC789" s="9"/>
      <c r="VD789" s="9"/>
      <c r="VE789" s="9"/>
      <c r="VF789" s="9"/>
      <c r="VG789" s="9"/>
      <c r="VH789" s="9"/>
      <c r="VI789" s="9"/>
      <c r="VJ789" s="9"/>
      <c r="VK789" s="9"/>
      <c r="VL789" s="9"/>
      <c r="VM789" s="9"/>
      <c r="VN789" s="9"/>
      <c r="VO789" s="9"/>
      <c r="VP789" s="9"/>
      <c r="VQ789" s="9"/>
      <c r="VR789" s="9"/>
      <c r="VS789" s="9"/>
      <c r="VT789" s="9"/>
      <c r="VU789" s="9"/>
      <c r="VV789" s="9"/>
      <c r="VW789" s="9"/>
      <c r="VX789" s="9"/>
      <c r="VY789" s="9"/>
      <c r="VZ789" s="9"/>
      <c r="WA789" s="9"/>
      <c r="WB789" s="9"/>
      <c r="WC789" s="9"/>
      <c r="WD789" s="9"/>
      <c r="WE789" s="9"/>
      <c r="WF789" s="9"/>
      <c r="WG789" s="9"/>
      <c r="WH789" s="9"/>
      <c r="WI789" s="9"/>
      <c r="WJ789" s="9"/>
      <c r="WK789" s="9"/>
      <c r="WL789" s="9"/>
      <c r="WM789" s="9"/>
      <c r="WN789" s="9"/>
      <c r="WO789" s="9"/>
      <c r="WP789" s="9"/>
      <c r="WQ789" s="9"/>
      <c r="WR789" s="9"/>
      <c r="WS789" s="9"/>
      <c r="WT789" s="9"/>
      <c r="WU789" s="9"/>
      <c r="WV789" s="9"/>
      <c r="WW789" s="9"/>
      <c r="WX789" s="9"/>
      <c r="WY789" s="9"/>
      <c r="WZ789" s="9"/>
      <c r="XA789" s="9"/>
      <c r="XB789" s="9"/>
      <c r="XC789" s="9"/>
      <c r="XD789" s="9"/>
      <c r="XE789" s="9"/>
      <c r="XF789" s="9"/>
      <c r="XG789" s="9"/>
      <c r="XH789" s="9"/>
      <c r="XI789" s="9"/>
      <c r="XJ789" s="9"/>
      <c r="XK789" s="9"/>
      <c r="XL789" s="9"/>
      <c r="XM789" s="9"/>
      <c r="XN789" s="9"/>
      <c r="XO789" s="9"/>
      <c r="XP789" s="9"/>
      <c r="XQ789" s="9"/>
      <c r="XR789" s="9"/>
      <c r="XS789" s="9"/>
      <c r="XT789" s="9"/>
      <c r="XU789" s="9"/>
      <c r="XV789" s="9"/>
      <c r="XW789" s="9"/>
      <c r="XX789" s="9"/>
      <c r="XY789" s="9"/>
      <c r="XZ789" s="9"/>
      <c r="YA789" s="9"/>
      <c r="YB789" s="9"/>
      <c r="YC789" s="9"/>
      <c r="YD789" s="9"/>
      <c r="YE789" s="9"/>
      <c r="YF789" s="9"/>
      <c r="YG789" s="9"/>
      <c r="YH789" s="9"/>
      <c r="YI789" s="9"/>
      <c r="YJ789" s="9"/>
      <c r="YK789" s="9"/>
      <c r="YL789" s="9"/>
      <c r="YM789" s="9"/>
      <c r="YN789" s="9"/>
      <c r="YO789" s="9"/>
      <c r="YP789" s="9"/>
      <c r="YQ789" s="9"/>
      <c r="YR789" s="9"/>
      <c r="YS789" s="9"/>
      <c r="YT789" s="9"/>
      <c r="YU789" s="9"/>
      <c r="YV789" s="9"/>
      <c r="YW789" s="9"/>
      <c r="YX789" s="9"/>
      <c r="YY789" s="9"/>
      <c r="YZ789" s="9"/>
      <c r="ZA789" s="9"/>
      <c r="ZB789" s="9"/>
      <c r="ZC789" s="9"/>
      <c r="ZD789" s="9"/>
      <c r="ZE789" s="9"/>
      <c r="ZF789" s="9"/>
      <c r="ZG789" s="9"/>
      <c r="ZH789" s="9"/>
      <c r="ZI789" s="9"/>
      <c r="ZJ789" s="9"/>
      <c r="ZK789" s="9"/>
      <c r="ZL789" s="9"/>
      <c r="ZM789" s="9"/>
      <c r="ZN789" s="9"/>
      <c r="ZO789" s="9"/>
      <c r="ZP789" s="9"/>
      <c r="ZQ789" s="9"/>
      <c r="ZR789" s="9"/>
      <c r="ZS789" s="9"/>
      <c r="ZT789" s="9"/>
      <c r="ZU789" s="9"/>
      <c r="ZV789" s="9"/>
      <c r="ZW789" s="9"/>
      <c r="ZX789" s="9"/>
      <c r="ZY789" s="9"/>
      <c r="ZZ789" s="9"/>
      <c r="AAA789" s="9"/>
      <c r="AAB789" s="9"/>
      <c r="AAC789" s="9"/>
      <c r="AAD789" s="9"/>
      <c r="AAE789" s="9"/>
      <c r="AAF789" s="9"/>
      <c r="AAG789" s="9"/>
      <c r="AAH789" s="9"/>
      <c r="AAI789" s="9"/>
      <c r="AAJ789" s="9"/>
      <c r="AAK789" s="9"/>
      <c r="AAL789" s="9"/>
      <c r="AAM789" s="9"/>
      <c r="AAN789" s="9"/>
      <c r="AAO789" s="9"/>
      <c r="AAP789" s="9"/>
      <c r="AAQ789" s="9"/>
      <c r="AAR789" s="9"/>
      <c r="AAS789" s="9"/>
      <c r="AAT789" s="9"/>
      <c r="AAU789" s="9"/>
      <c r="AAV789" s="9"/>
      <c r="AAW789" s="9"/>
      <c r="AAX789" s="9"/>
      <c r="AAY789" s="9"/>
      <c r="AAZ789" s="9"/>
      <c r="ABA789" s="9"/>
      <c r="ABB789" s="9"/>
      <c r="ABC789" s="9"/>
      <c r="ABD789" s="9"/>
      <c r="ABE789" s="9"/>
      <c r="ABF789" s="9"/>
      <c r="ABG789" s="9"/>
      <c r="ABH789" s="9"/>
      <c r="ABI789" s="9"/>
      <c r="ABJ789" s="9"/>
      <c r="ABK789" s="9"/>
      <c r="ABL789" s="9"/>
      <c r="ABM789" s="9"/>
      <c r="ABN789" s="9"/>
      <c r="ABO789" s="9"/>
      <c r="ABP789" s="9"/>
      <c r="ABQ789" s="9"/>
      <c r="ABR789" s="9"/>
      <c r="ABS789" s="9"/>
      <c r="ABT789" s="9"/>
      <c r="ABU789" s="9"/>
      <c r="ABV789" s="9"/>
      <c r="ABW789" s="9"/>
      <c r="ABX789" s="9"/>
      <c r="ABY789" s="9"/>
      <c r="ABZ789" s="9"/>
      <c r="ACA789" s="9"/>
      <c r="ACB789" s="9"/>
      <c r="ACC789" s="9"/>
      <c r="ACD789" s="9"/>
      <c r="ACE789" s="9"/>
      <c r="ACF789" s="9"/>
      <c r="ACG789" s="9"/>
      <c r="ACH789" s="9"/>
      <c r="ACI789" s="9"/>
      <c r="ACJ789" s="9"/>
      <c r="ACK789" s="9"/>
      <c r="ACL789" s="9"/>
      <c r="ACM789" s="9"/>
      <c r="ACN789" s="9"/>
      <c r="ACO789" s="9"/>
      <c r="ACP789" s="9"/>
      <c r="ACQ789" s="9"/>
      <c r="ACR789" s="9"/>
      <c r="ACS789" s="9"/>
      <c r="ACT789" s="9"/>
      <c r="ACU789" s="9"/>
      <c r="ACV789" s="9"/>
      <c r="ACW789" s="9"/>
      <c r="ACX789" s="9"/>
      <c r="ACY789" s="9"/>
      <c r="ACZ789" s="9"/>
      <c r="ADA789" s="9"/>
      <c r="ADB789" s="9"/>
      <c r="ADC789" s="9"/>
      <c r="ADD789" s="9"/>
      <c r="ADE789" s="9"/>
      <c r="ADF789" s="9"/>
      <c r="ADG789" s="9"/>
      <c r="ADH789" s="9"/>
      <c r="ADI789" s="9"/>
      <c r="ADJ789" s="9"/>
      <c r="ADK789" s="9"/>
      <c r="ADL789" s="9"/>
      <c r="ADM789" s="9"/>
      <c r="ADN789" s="9"/>
      <c r="ADO789" s="9"/>
      <c r="ADP789" s="9"/>
      <c r="ADQ789" s="9"/>
      <c r="ADR789" s="9"/>
      <c r="ADS789" s="9"/>
      <c r="ADT789" s="9"/>
      <c r="ADU789" s="9"/>
      <c r="ADV789" s="9"/>
      <c r="ADW789" s="9"/>
      <c r="ADX789" s="9"/>
      <c r="ADY789" s="9"/>
      <c r="ADZ789" s="9"/>
      <c r="AEA789" s="9"/>
      <c r="AEB789" s="9"/>
      <c r="AEC789" s="9"/>
      <c r="AED789" s="9"/>
      <c r="AEE789" s="9"/>
      <c r="AEF789" s="9"/>
      <c r="AEG789" s="9"/>
      <c r="AEH789" s="9"/>
      <c r="AEI789" s="9"/>
      <c r="AEJ789" s="9"/>
      <c r="AEK789" s="9"/>
      <c r="AEL789" s="9"/>
      <c r="AEM789" s="9"/>
      <c r="AEN789" s="9"/>
      <c r="AEO789" s="9"/>
      <c r="AEP789" s="9"/>
      <c r="AEQ789" s="9"/>
      <c r="AER789" s="9"/>
      <c r="AES789" s="9"/>
      <c r="AET789" s="9"/>
      <c r="AEU789" s="9"/>
      <c r="AEV789" s="9"/>
      <c r="AEW789" s="9"/>
      <c r="AEX789" s="9"/>
      <c r="AEY789" s="9"/>
      <c r="AEZ789" s="9"/>
      <c r="AFA789" s="9"/>
      <c r="AFB789" s="9"/>
      <c r="AFC789" s="9"/>
      <c r="AFD789" s="9"/>
      <c r="AFE789" s="9"/>
      <c r="AFF789" s="9"/>
      <c r="AFG789" s="9"/>
      <c r="AFH789" s="9"/>
      <c r="AFI789" s="9"/>
      <c r="AFJ789" s="9"/>
      <c r="AFK789" s="9"/>
      <c r="AFL789" s="9"/>
      <c r="AFM789" s="9"/>
      <c r="AFN789" s="9"/>
      <c r="AFO789" s="9"/>
      <c r="AFP789" s="9"/>
      <c r="AFQ789" s="9"/>
      <c r="AFR789" s="9"/>
      <c r="AFS789" s="9"/>
      <c r="AFT789" s="9"/>
      <c r="AFU789" s="9"/>
      <c r="AFV789" s="9"/>
      <c r="AFW789" s="9"/>
      <c r="AFX789" s="9"/>
      <c r="AFY789" s="9"/>
      <c r="AFZ789" s="9"/>
      <c r="AGA789" s="9"/>
      <c r="AGB789" s="9"/>
      <c r="AGC789" s="9"/>
      <c r="AGD789" s="9"/>
      <c r="AGE789" s="9"/>
      <c r="AGF789" s="9"/>
      <c r="AGG789" s="9"/>
      <c r="AGH789" s="9"/>
      <c r="AGI789" s="9"/>
      <c r="AGJ789" s="9"/>
      <c r="AGK789" s="9"/>
      <c r="AGL789" s="9"/>
      <c r="AGM789" s="9"/>
      <c r="AGN789" s="9"/>
      <c r="AGO789" s="9"/>
      <c r="AGP789" s="9"/>
      <c r="AGQ789" s="9"/>
      <c r="AGR789" s="9"/>
      <c r="AGS789" s="9"/>
      <c r="AGT789" s="9"/>
      <c r="AGU789" s="9"/>
      <c r="AGV789" s="9"/>
      <c r="AGW789" s="9"/>
      <c r="AGX789" s="9"/>
      <c r="AGY789" s="9"/>
      <c r="AGZ789" s="9"/>
      <c r="AHA789" s="9"/>
      <c r="AHB789" s="9"/>
      <c r="AHC789" s="9"/>
      <c r="AHD789" s="9"/>
      <c r="AHE789" s="9"/>
      <c r="AHF789" s="9"/>
      <c r="AHG789" s="9"/>
      <c r="AHH789" s="9"/>
      <c r="AHI789" s="9"/>
      <c r="AHJ789" s="9"/>
      <c r="AHK789" s="9"/>
      <c r="AHL789" s="9"/>
      <c r="AHM789" s="9"/>
      <c r="AHN789" s="9"/>
      <c r="AHO789" s="9"/>
      <c r="AHP789" s="9"/>
      <c r="AHQ789" s="9"/>
      <c r="AHR789" s="9"/>
      <c r="AHS789" s="9"/>
      <c r="AHT789" s="9"/>
      <c r="AHU789" s="9"/>
      <c r="AHV789" s="9"/>
      <c r="AHW789" s="9"/>
      <c r="AHX789" s="9"/>
      <c r="AHY789" s="9"/>
      <c r="AHZ789" s="9"/>
      <c r="AIA789" s="9"/>
      <c r="AIB789" s="9"/>
      <c r="AIC789" s="9"/>
      <c r="AID789" s="9"/>
      <c r="AIE789" s="9"/>
      <c r="AIF789" s="9"/>
      <c r="AIG789" s="9"/>
      <c r="AIH789" s="9"/>
      <c r="AII789" s="9"/>
      <c r="AIJ789" s="9"/>
      <c r="AIK789" s="9"/>
      <c r="AIL789" s="9"/>
      <c r="AIM789" s="9"/>
      <c r="AIN789" s="9"/>
      <c r="AIO789" s="9"/>
      <c r="AIP789" s="9"/>
      <c r="AIQ789" s="9"/>
      <c r="AIR789" s="9"/>
      <c r="AIS789" s="9"/>
      <c r="AIT789" s="9"/>
      <c r="AIU789" s="9"/>
      <c r="AIV789" s="9"/>
      <c r="AIW789" s="9"/>
      <c r="AIX789" s="9"/>
      <c r="AIY789" s="9"/>
      <c r="AIZ789" s="9"/>
      <c r="AJA789" s="9"/>
      <c r="AJB789" s="9"/>
      <c r="AJC789" s="9"/>
      <c r="AJD789" s="9"/>
      <c r="AJE789" s="9"/>
      <c r="AJF789" s="9"/>
      <c r="AJG789" s="9"/>
      <c r="AJH789" s="9"/>
      <c r="AJI789" s="9"/>
      <c r="AJJ789" s="9"/>
      <c r="AJK789" s="9"/>
      <c r="AJL789" s="9"/>
      <c r="AJM789" s="9"/>
      <c r="AJN789" s="9"/>
      <c r="AJO789" s="9"/>
      <c r="AJP789" s="9"/>
      <c r="AJQ789" s="9"/>
      <c r="AJR789" s="9"/>
      <c r="AJS789" s="9"/>
      <c r="AJT789" s="9"/>
      <c r="AJU789" s="9"/>
      <c r="AJV789" s="9"/>
      <c r="AJW789" s="9"/>
      <c r="AJX789" s="9"/>
      <c r="AJY789" s="9"/>
      <c r="AJZ789" s="9"/>
      <c r="AKA789" s="9"/>
      <c r="AKB789" s="9"/>
      <c r="AKC789" s="9"/>
      <c r="AKD789" s="9"/>
      <c r="AKE789" s="9"/>
      <c r="AKF789" s="9"/>
      <c r="AKG789" s="9"/>
      <c r="AKH789" s="9"/>
      <c r="AKI789" s="9"/>
      <c r="AKJ789" s="9"/>
      <c r="AKK789" s="9"/>
      <c r="AKL789" s="9"/>
      <c r="AKM789" s="9"/>
      <c r="AKN789" s="9"/>
      <c r="AKO789" s="9"/>
      <c r="AKP789" s="9"/>
      <c r="AKQ789" s="9"/>
      <c r="AKR789" s="9"/>
      <c r="AKS789" s="9"/>
      <c r="AKT789" s="9"/>
      <c r="AKU789" s="9"/>
      <c r="AKV789" s="9"/>
      <c r="AKW789" s="9"/>
      <c r="AKX789" s="9"/>
      <c r="AKY789" s="9"/>
      <c r="AKZ789" s="9"/>
      <c r="ALA789" s="9"/>
      <c r="ALB789" s="9"/>
      <c r="ALC789" s="9"/>
      <c r="ALD789" s="9"/>
      <c r="ALE789" s="9"/>
      <c r="ALF789" s="9"/>
      <c r="ALG789" s="9"/>
      <c r="ALH789" s="9"/>
      <c r="ALI789" s="9"/>
      <c r="ALJ789" s="9"/>
      <c r="ALK789" s="9"/>
      <c r="ALL789" s="9"/>
      <c r="ALM789" s="9"/>
      <c r="ALN789" s="9"/>
      <c r="ALO789" s="9"/>
      <c r="ALP789" s="9"/>
      <c r="ALQ789" s="9"/>
      <c r="ALR789" s="9"/>
      <c r="ALS789" s="9"/>
      <c r="ALT789" s="9"/>
      <c r="ALU789" s="9"/>
      <c r="ALV789" s="9"/>
      <c r="ALW789" s="9"/>
      <c r="ALX789" s="9"/>
      <c r="ALY789" s="9"/>
      <c r="ALZ789" s="9"/>
      <c r="AMA789" s="9"/>
      <c r="AMB789" s="9"/>
      <c r="AMC789" s="9"/>
      <c r="AMD789" s="9"/>
      <c r="AME789" s="9"/>
      <c r="AMF789" s="9"/>
      <c r="AMG789" s="9"/>
      <c r="AMH789" s="9"/>
      <c r="AMI789" s="9"/>
      <c r="AMJ789" s="9"/>
      <c r="AMK789" s="9"/>
      <c r="AML789" s="9"/>
      <c r="AMM789" s="9"/>
      <c r="AMN789" s="9"/>
      <c r="AMO789" s="9"/>
      <c r="AMP789" s="9"/>
      <c r="AMQ789" s="9"/>
      <c r="AMR789" s="9"/>
      <c r="AMS789" s="9"/>
      <c r="AMT789" s="9"/>
      <c r="AMU789" s="9"/>
      <c r="AMV789" s="9"/>
      <c r="AMW789" s="9"/>
      <c r="AMX789" s="9"/>
      <c r="AMY789" s="9"/>
      <c r="AMZ789" s="9"/>
      <c r="ANA789" s="9"/>
      <c r="ANB789" s="9"/>
      <c r="ANC789" s="9"/>
      <c r="AND789" s="9"/>
      <c r="ANE789" s="9"/>
      <c r="ANF789" s="9"/>
      <c r="ANG789" s="9"/>
      <c r="ANH789" s="9"/>
      <c r="ANI789" s="9"/>
      <c r="ANJ789" s="9"/>
      <c r="ANK789" s="9"/>
      <c r="ANL789" s="9"/>
      <c r="ANM789" s="9"/>
      <c r="ANN789" s="9"/>
      <c r="ANO789" s="9"/>
      <c r="ANP789" s="9"/>
      <c r="ANQ789" s="9"/>
      <c r="ANR789" s="9"/>
      <c r="ANS789" s="9"/>
      <c r="ANT789" s="9"/>
      <c r="ANU789" s="9"/>
      <c r="ANV789" s="9"/>
      <c r="ANW789" s="9"/>
      <c r="ANX789" s="9"/>
      <c r="ANY789" s="9"/>
      <c r="ANZ789" s="9"/>
      <c r="AOA789" s="9"/>
      <c r="AOB789" s="9"/>
      <c r="AOC789" s="9"/>
      <c r="AOD789" s="9"/>
      <c r="AOE789" s="9"/>
      <c r="AOF789" s="9"/>
      <c r="AOG789" s="9"/>
      <c r="AOH789" s="9"/>
      <c r="AOI789" s="9"/>
      <c r="AOJ789" s="9"/>
      <c r="AOK789" s="9"/>
      <c r="AOL789" s="9"/>
      <c r="AOM789" s="9"/>
      <c r="AON789" s="9"/>
      <c r="AOO789" s="9"/>
      <c r="AOP789" s="9"/>
      <c r="AOQ789" s="9"/>
      <c r="AOR789" s="9"/>
      <c r="AOS789" s="9"/>
      <c r="AOT789" s="9"/>
      <c r="AOU789" s="9"/>
      <c r="AOV789" s="9"/>
      <c r="AOW789" s="9"/>
      <c r="AOX789" s="9"/>
      <c r="AOY789" s="9"/>
      <c r="AOZ789" s="9"/>
      <c r="APA789" s="9"/>
      <c r="APB789" s="9"/>
      <c r="APC789" s="9"/>
      <c r="APD789" s="9"/>
      <c r="APE789" s="9"/>
      <c r="APF789" s="9"/>
      <c r="APG789" s="9"/>
      <c r="APH789" s="9"/>
      <c r="API789" s="9"/>
      <c r="APJ789" s="9"/>
      <c r="APK789" s="9"/>
      <c r="APL789" s="9"/>
      <c r="APM789" s="9"/>
      <c r="APN789" s="9"/>
      <c r="APO789" s="9"/>
      <c r="APP789" s="9"/>
      <c r="APQ789" s="9"/>
      <c r="APR789" s="9"/>
      <c r="APS789" s="9"/>
      <c r="APT789" s="9"/>
      <c r="APU789" s="9"/>
      <c r="APV789" s="9"/>
      <c r="APW789" s="9"/>
      <c r="APX789" s="9"/>
      <c r="APY789" s="9"/>
      <c r="APZ789" s="9"/>
      <c r="AQA789" s="9"/>
      <c r="AQB789" s="9"/>
      <c r="AQC789" s="9"/>
      <c r="AQD789" s="9"/>
      <c r="AQE789" s="9"/>
      <c r="AQF789" s="9"/>
      <c r="AQG789" s="9"/>
      <c r="AQH789" s="9"/>
      <c r="AQI789" s="9"/>
      <c r="AQJ789" s="9"/>
      <c r="AQK789" s="9"/>
      <c r="AQL789" s="9"/>
      <c r="AQM789" s="9"/>
      <c r="AQN789" s="9"/>
      <c r="AQO789" s="9"/>
      <c r="AQP789" s="9"/>
      <c r="AQQ789" s="9"/>
      <c r="AQR789" s="9"/>
      <c r="AQS789" s="9"/>
      <c r="AQT789" s="9"/>
      <c r="AQU789" s="9"/>
      <c r="AQV789" s="9"/>
      <c r="AQW789" s="9"/>
      <c r="AQX789" s="9"/>
      <c r="AQY789" s="9"/>
      <c r="AQZ789" s="9"/>
      <c r="ARA789" s="9"/>
      <c r="ARB789" s="9"/>
      <c r="ARC789" s="9"/>
      <c r="ARD789" s="9"/>
      <c r="ARE789" s="9"/>
      <c r="ARF789" s="9"/>
      <c r="ARG789" s="9"/>
      <c r="ARH789" s="9"/>
      <c r="ARI789" s="9"/>
      <c r="ARJ789" s="9"/>
      <c r="ARK789" s="9"/>
      <c r="ARL789" s="9"/>
      <c r="ARM789" s="9"/>
      <c r="ARN789" s="9"/>
      <c r="ARO789" s="9"/>
      <c r="ARP789" s="9"/>
      <c r="ARQ789" s="9"/>
      <c r="ARR789" s="9"/>
      <c r="ARS789" s="9"/>
      <c r="ART789" s="9"/>
      <c r="ARU789" s="9"/>
      <c r="ARV789" s="9"/>
      <c r="ARW789" s="9"/>
      <c r="ARX789" s="9"/>
      <c r="ARY789" s="9"/>
      <c r="ARZ789" s="9"/>
      <c r="ASA789" s="9"/>
      <c r="ASB789" s="9"/>
      <c r="ASC789" s="9"/>
      <c r="ASD789" s="9"/>
      <c r="ASE789" s="9"/>
      <c r="ASF789" s="9"/>
      <c r="ASG789" s="9"/>
      <c r="ASH789" s="9"/>
      <c r="ASI789" s="9"/>
      <c r="ASJ789" s="9"/>
      <c r="ASK789" s="9"/>
      <c r="ASL789" s="9"/>
      <c r="ASM789" s="9"/>
      <c r="ASN789" s="9"/>
      <c r="ASO789" s="9"/>
      <c r="ASP789" s="9"/>
      <c r="ASQ789" s="9"/>
      <c r="ASR789" s="9"/>
      <c r="ASS789" s="9"/>
      <c r="AST789" s="9"/>
      <c r="ASU789" s="9"/>
      <c r="ASV789" s="9"/>
      <c r="ASW789" s="9"/>
      <c r="ASX789" s="9"/>
      <c r="ASY789" s="9"/>
      <c r="ASZ789" s="9"/>
      <c r="ATA789" s="9"/>
      <c r="ATB789" s="9"/>
      <c r="ATC789" s="9"/>
      <c r="ATD789" s="9"/>
      <c r="ATE789" s="9"/>
      <c r="ATF789" s="9"/>
      <c r="ATG789" s="9"/>
      <c r="ATH789" s="9"/>
      <c r="ATI789" s="9"/>
      <c r="ATJ789" s="9"/>
      <c r="ATK789" s="9"/>
      <c r="ATL789" s="9"/>
      <c r="ATM789" s="9"/>
      <c r="ATN789" s="9"/>
      <c r="ATO789" s="9"/>
      <c r="ATP789" s="9"/>
      <c r="ATQ789" s="9"/>
      <c r="ATR789" s="9"/>
      <c r="ATS789" s="9"/>
      <c r="ATT789" s="9"/>
      <c r="ATU789" s="9"/>
      <c r="ATV789" s="9"/>
      <c r="ATW789" s="9"/>
      <c r="ATX789" s="9"/>
      <c r="ATY789" s="9"/>
      <c r="ATZ789" s="9"/>
      <c r="AUA789" s="9"/>
      <c r="AUB789" s="9"/>
      <c r="AUC789" s="9"/>
      <c r="AUD789" s="9"/>
      <c r="AUE789" s="9"/>
      <c r="AUF789" s="9"/>
      <c r="AUG789" s="9"/>
      <c r="AUH789" s="9"/>
      <c r="AUI789" s="9"/>
      <c r="AUJ789" s="9"/>
      <c r="AUK789" s="9"/>
      <c r="AUL789" s="9"/>
      <c r="AUM789" s="9"/>
      <c r="AUN789" s="9"/>
      <c r="AUO789" s="9"/>
      <c r="AUP789" s="9"/>
      <c r="AUQ789" s="9"/>
      <c r="AUR789" s="9"/>
      <c r="AUS789" s="9"/>
      <c r="AUT789" s="9"/>
      <c r="AUU789" s="9"/>
      <c r="AUV789" s="9"/>
      <c r="AUW789" s="9"/>
      <c r="AUX789" s="9"/>
      <c r="AUY789" s="9"/>
      <c r="AUZ789" s="9"/>
      <c r="AVA789" s="9"/>
      <c r="AVB789" s="9"/>
      <c r="AVC789" s="9"/>
      <c r="AVD789" s="9"/>
      <c r="AVE789" s="9"/>
      <c r="AVF789" s="9"/>
      <c r="AVG789" s="9"/>
      <c r="AVH789" s="9"/>
      <c r="AVI789" s="9"/>
      <c r="AVJ789" s="9"/>
      <c r="AVK789" s="9"/>
      <c r="AVL789" s="9"/>
      <c r="AVM789" s="9"/>
      <c r="AVN789" s="9"/>
      <c r="AVO789" s="9"/>
      <c r="AVP789" s="9"/>
      <c r="AVQ789" s="9"/>
      <c r="AVR789" s="9"/>
      <c r="AVS789" s="9"/>
      <c r="AVT789" s="9"/>
      <c r="AVU789" s="9"/>
      <c r="AVV789" s="9"/>
      <c r="AVW789" s="9"/>
      <c r="AVX789" s="9"/>
      <c r="AVY789" s="9"/>
      <c r="AVZ789" s="9"/>
      <c r="AWA789" s="9"/>
      <c r="AWB789" s="9"/>
      <c r="AWC789" s="9"/>
      <c r="AWD789" s="9"/>
      <c r="AWE789" s="9"/>
      <c r="AWF789" s="9"/>
      <c r="AWG789" s="9"/>
      <c r="AWH789" s="9"/>
      <c r="AWI789" s="9"/>
      <c r="AWJ789" s="9"/>
      <c r="AWK789" s="9"/>
      <c r="AWL789" s="9"/>
      <c r="AWM789" s="9"/>
      <c r="AWN789" s="9"/>
      <c r="AWO789" s="9"/>
      <c r="AWP789" s="9"/>
      <c r="AWQ789" s="9"/>
      <c r="AWR789" s="9"/>
      <c r="AWS789" s="9"/>
      <c r="AWT789" s="9"/>
      <c r="AWU789" s="9"/>
      <c r="AWV789" s="9"/>
      <c r="AWW789" s="9"/>
      <c r="AWX789" s="9"/>
      <c r="AWY789" s="9"/>
      <c r="AWZ789" s="9"/>
      <c r="AXA789" s="9"/>
      <c r="AXB789" s="9"/>
      <c r="AXC789" s="9"/>
      <c r="AXD789" s="9"/>
      <c r="AXE789" s="9"/>
      <c r="AXF789" s="9"/>
      <c r="AXG789" s="9"/>
      <c r="AXH789" s="9"/>
      <c r="AXI789" s="9"/>
      <c r="AXJ789" s="9"/>
      <c r="AXK789" s="9"/>
      <c r="AXL789" s="9"/>
      <c r="AXM789" s="9"/>
      <c r="AXN789" s="9"/>
      <c r="AXO789" s="9"/>
      <c r="AXP789" s="9"/>
      <c r="AXQ789" s="9"/>
      <c r="AXR789" s="9"/>
      <c r="AXS789" s="9"/>
      <c r="AXT789" s="9"/>
      <c r="AXU789" s="9"/>
      <c r="AXV789" s="9"/>
      <c r="AXW789" s="9"/>
      <c r="AXX789" s="9"/>
      <c r="AXY789" s="9"/>
      <c r="AXZ789" s="9"/>
      <c r="AYA789" s="9"/>
      <c r="AYB789" s="9"/>
      <c r="AYC789" s="9"/>
      <c r="AYD789" s="9"/>
      <c r="AYE789" s="9"/>
      <c r="AYF789" s="9"/>
      <c r="AYG789" s="9"/>
      <c r="AYH789" s="9"/>
      <c r="AYI789" s="9"/>
      <c r="AYJ789" s="9"/>
      <c r="AYK789" s="9"/>
      <c r="AYL789" s="9"/>
      <c r="AYM789" s="9"/>
      <c r="AYN789" s="9"/>
      <c r="AYO789" s="9"/>
      <c r="AYP789" s="9"/>
      <c r="AYQ789" s="9"/>
      <c r="AYR789" s="9"/>
      <c r="AYS789" s="9"/>
      <c r="AYT789" s="9"/>
      <c r="AYU789" s="9"/>
      <c r="AYV789" s="9"/>
      <c r="AYW789" s="9"/>
      <c r="AYX789" s="9"/>
      <c r="AYY789" s="9"/>
      <c r="AYZ789" s="9"/>
      <c r="AZA789" s="9"/>
      <c r="AZB789" s="9"/>
      <c r="AZC789" s="9"/>
      <c r="AZD789" s="9"/>
      <c r="AZE789" s="9"/>
      <c r="AZF789" s="9"/>
      <c r="AZG789" s="9"/>
      <c r="AZH789" s="9"/>
      <c r="AZI789" s="9"/>
      <c r="AZJ789" s="9"/>
      <c r="AZK789" s="9"/>
      <c r="AZL789" s="9"/>
      <c r="AZM789" s="9"/>
      <c r="AZN789" s="9"/>
      <c r="AZO789" s="9"/>
      <c r="AZP789" s="9"/>
      <c r="AZQ789" s="9"/>
      <c r="AZR789" s="9"/>
      <c r="AZS789" s="9"/>
      <c r="AZT789" s="9"/>
      <c r="AZU789" s="9"/>
      <c r="AZV789" s="9"/>
      <c r="AZW789" s="9"/>
      <c r="AZX789" s="9"/>
      <c r="AZY789" s="9"/>
      <c r="AZZ789" s="9"/>
      <c r="BAA789" s="9"/>
      <c r="BAB789" s="9"/>
      <c r="BAC789" s="9"/>
      <c r="BAD789" s="9"/>
      <c r="BAE789" s="9"/>
      <c r="BAF789" s="9"/>
      <c r="BAG789" s="9"/>
      <c r="BAH789" s="9"/>
      <c r="BAI789" s="9"/>
      <c r="BAJ789" s="9"/>
      <c r="BAK789" s="9"/>
      <c r="BAL789" s="9"/>
      <c r="BAM789" s="9"/>
      <c r="BAN789" s="9"/>
      <c r="BAO789" s="9"/>
      <c r="BAP789" s="9"/>
      <c r="BAQ789" s="9"/>
      <c r="BAR789" s="9"/>
      <c r="BAS789" s="9"/>
      <c r="BAT789" s="9"/>
      <c r="BAU789" s="9"/>
      <c r="BAV789" s="9"/>
      <c r="BAW789" s="9"/>
      <c r="BAX789" s="9"/>
      <c r="BAY789" s="9"/>
      <c r="BAZ789" s="9"/>
      <c r="BBA789" s="9"/>
      <c r="BBB789" s="9"/>
      <c r="BBC789" s="9"/>
      <c r="BBD789" s="9"/>
      <c r="BBE789" s="9"/>
      <c r="BBF789" s="9"/>
      <c r="BBG789" s="9"/>
      <c r="BBH789" s="9"/>
      <c r="BBI789" s="9"/>
      <c r="BBJ789" s="9"/>
      <c r="BBK789" s="9"/>
      <c r="BBL789" s="9"/>
      <c r="BBM789" s="9"/>
      <c r="BBN789" s="9"/>
      <c r="BBO789" s="9"/>
      <c r="BBP789" s="9"/>
      <c r="BBQ789" s="9"/>
      <c r="BBR789" s="9"/>
      <c r="BBS789" s="9"/>
      <c r="BBT789" s="9"/>
      <c r="BBU789" s="9"/>
      <c r="BBV789" s="9"/>
      <c r="BBW789" s="9"/>
      <c r="BBX789" s="9"/>
      <c r="BBY789" s="9"/>
      <c r="BBZ789" s="9"/>
      <c r="BCA789" s="9"/>
      <c r="BCB789" s="9"/>
      <c r="BCC789" s="9"/>
      <c r="BCD789" s="9"/>
      <c r="BCE789" s="9"/>
      <c r="BCF789" s="9"/>
      <c r="BCG789" s="9"/>
      <c r="BCH789" s="9"/>
      <c r="BCI789" s="9"/>
      <c r="BCJ789" s="9"/>
      <c r="BCK789" s="9"/>
      <c r="BCL789" s="9"/>
      <c r="BCM789" s="9"/>
      <c r="BCN789" s="9"/>
      <c r="BCO789" s="9"/>
      <c r="BCP789" s="9"/>
      <c r="BCQ789" s="9"/>
      <c r="BCR789" s="9"/>
      <c r="BCS789" s="9"/>
      <c r="BCT789" s="9"/>
      <c r="BCU789" s="9"/>
      <c r="BCV789" s="9"/>
      <c r="BCW789" s="9"/>
      <c r="BCX789" s="9"/>
      <c r="BCY789" s="9"/>
      <c r="BCZ789" s="9"/>
      <c r="BDA789" s="9"/>
      <c r="BDB789" s="9"/>
      <c r="BDC789" s="9"/>
      <c r="BDD789" s="9"/>
      <c r="BDE789" s="9"/>
      <c r="BDF789" s="9"/>
      <c r="BDG789" s="9"/>
      <c r="BDH789" s="9"/>
      <c r="BDI789" s="9"/>
      <c r="BDJ789" s="9"/>
      <c r="BDK789" s="9"/>
      <c r="BDL789" s="9"/>
      <c r="BDM789" s="9"/>
      <c r="BDN789" s="9"/>
      <c r="BDO789" s="9"/>
      <c r="BDP789" s="9"/>
      <c r="BDQ789" s="9"/>
      <c r="BDR789" s="9"/>
      <c r="BDS789" s="9"/>
      <c r="BDT789" s="9"/>
      <c r="BDU789" s="9"/>
      <c r="BDV789" s="9"/>
      <c r="BDW789" s="9"/>
      <c r="BDX789" s="9"/>
      <c r="BDY789" s="9"/>
      <c r="BDZ789" s="9"/>
      <c r="BEA789" s="9"/>
      <c r="BEB789" s="9"/>
      <c r="BEC789" s="9"/>
      <c r="BED789" s="9"/>
      <c r="BEE789" s="9"/>
      <c r="BEF789" s="9"/>
      <c r="BEG789" s="9"/>
      <c r="BEH789" s="9"/>
      <c r="BEI789" s="9"/>
      <c r="BEJ789" s="9"/>
      <c r="BEK789" s="9"/>
      <c r="BEL789" s="9"/>
      <c r="BEM789" s="9"/>
      <c r="BEN789" s="9"/>
      <c r="BEO789" s="9"/>
      <c r="BEP789" s="9"/>
      <c r="BEQ789" s="9"/>
      <c r="BER789" s="9"/>
      <c r="BES789" s="9"/>
      <c r="BET789" s="9"/>
      <c r="BEU789" s="9"/>
      <c r="BEV789" s="9"/>
      <c r="BEW789" s="9"/>
      <c r="BEX789" s="9"/>
      <c r="BEY789" s="9"/>
      <c r="BEZ789" s="9"/>
      <c r="BFA789" s="9"/>
      <c r="BFB789" s="9"/>
      <c r="BFC789" s="9"/>
      <c r="BFD789" s="9"/>
      <c r="BFE789" s="9"/>
      <c r="BFF789" s="9"/>
      <c r="BFG789" s="9"/>
      <c r="BFH789" s="9"/>
      <c r="BFI789" s="9"/>
      <c r="BFJ789" s="9"/>
      <c r="BFK789" s="9"/>
      <c r="BFL789" s="9"/>
      <c r="BFM789" s="9"/>
      <c r="BFN789" s="9"/>
      <c r="BFO789" s="9"/>
      <c r="BFP789" s="9"/>
      <c r="BFQ789" s="9"/>
      <c r="BFR789" s="9"/>
      <c r="BFS789" s="9"/>
      <c r="BFT789" s="9"/>
      <c r="BFU789" s="9"/>
      <c r="BFV789" s="9"/>
      <c r="BFW789" s="9"/>
      <c r="BFX789" s="9"/>
      <c r="BFY789" s="9"/>
      <c r="BFZ789" s="9"/>
      <c r="BGA789" s="9"/>
      <c r="BGB789" s="9"/>
      <c r="BGC789" s="9"/>
      <c r="BGD789" s="9"/>
      <c r="BGE789" s="9"/>
      <c r="BGF789" s="9"/>
      <c r="BGG789" s="9"/>
      <c r="BGH789" s="9"/>
      <c r="BGI789" s="9"/>
      <c r="BGJ789" s="9"/>
      <c r="BGK789" s="9"/>
      <c r="BGL789" s="9"/>
      <c r="BGM789" s="9"/>
      <c r="BGN789" s="9"/>
      <c r="BGO789" s="9"/>
      <c r="BGP789" s="9"/>
      <c r="BGQ789" s="9"/>
      <c r="BGR789" s="9"/>
      <c r="BGS789" s="9"/>
      <c r="BGT789" s="9"/>
      <c r="BGU789" s="9"/>
      <c r="BGV789" s="9"/>
      <c r="BGW789" s="9"/>
      <c r="BGX789" s="9"/>
      <c r="BGY789" s="9"/>
      <c r="BGZ789" s="9"/>
      <c r="BHA789" s="9"/>
      <c r="BHB789" s="9"/>
      <c r="BHC789" s="9"/>
      <c r="BHD789" s="9"/>
      <c r="BHE789" s="9"/>
      <c r="BHF789" s="9"/>
      <c r="BHG789" s="9"/>
      <c r="BHH789" s="9"/>
      <c r="BHI789" s="9"/>
      <c r="BHJ789" s="9"/>
      <c r="BHK789" s="9"/>
      <c r="BHL789" s="9"/>
      <c r="BHM789" s="9"/>
      <c r="BHN789" s="9"/>
      <c r="BHO789" s="9"/>
      <c r="BHP789" s="9"/>
      <c r="BHQ789" s="9"/>
      <c r="BHR789" s="9"/>
      <c r="BHS789" s="9"/>
      <c r="BHT789" s="9"/>
      <c r="BHU789" s="9"/>
      <c r="BHV789" s="9"/>
      <c r="BHW789" s="9"/>
      <c r="BHX789" s="9"/>
      <c r="BHY789" s="9"/>
      <c r="BHZ789" s="9"/>
      <c r="BIA789" s="9"/>
      <c r="BIB789" s="9"/>
      <c r="BIC789" s="9"/>
      <c r="BID789" s="9"/>
      <c r="BIE789" s="9"/>
      <c r="BIF789" s="9"/>
      <c r="BIG789" s="9"/>
      <c r="BIH789" s="9"/>
      <c r="BII789" s="9"/>
      <c r="BIJ789" s="9"/>
      <c r="BIK789" s="9"/>
      <c r="BIL789" s="9"/>
      <c r="BIM789" s="9"/>
      <c r="BIN789" s="9"/>
      <c r="BIO789" s="9"/>
      <c r="BIP789" s="9"/>
      <c r="BIQ789" s="9"/>
      <c r="BIR789" s="9"/>
      <c r="BIS789" s="9"/>
      <c r="BIT789" s="9"/>
      <c r="BIU789" s="9"/>
      <c r="BIV789" s="9"/>
      <c r="BIW789" s="9"/>
      <c r="BIX789" s="9"/>
      <c r="BIY789" s="9"/>
      <c r="BIZ789" s="9"/>
      <c r="BJA789" s="9"/>
      <c r="BJB789" s="9"/>
      <c r="BJC789" s="9"/>
      <c r="BJD789" s="9"/>
      <c r="BJE789" s="9"/>
      <c r="BJF789" s="9"/>
      <c r="BJG789" s="9"/>
      <c r="BJH789" s="9"/>
      <c r="BJI789" s="9"/>
      <c r="BJJ789" s="9"/>
      <c r="BJK789" s="9"/>
      <c r="BJL789" s="9"/>
      <c r="BJM789" s="9"/>
      <c r="BJN789" s="9"/>
      <c r="BJO789" s="9"/>
      <c r="BJP789" s="9"/>
      <c r="BJQ789" s="9"/>
      <c r="BJR789" s="9"/>
      <c r="BJS789" s="9"/>
      <c r="BJT789" s="9"/>
      <c r="BJU789" s="9"/>
      <c r="BJV789" s="9"/>
      <c r="BJW789" s="9"/>
      <c r="BJX789" s="9"/>
      <c r="BJY789" s="9"/>
      <c r="BJZ789" s="9"/>
      <c r="BKA789" s="9"/>
      <c r="BKB789" s="9"/>
      <c r="BKC789" s="9"/>
      <c r="BKD789" s="9"/>
      <c r="BKE789" s="9"/>
      <c r="BKF789" s="9"/>
      <c r="BKG789" s="9"/>
      <c r="BKH789" s="9"/>
      <c r="BKI789" s="9"/>
      <c r="BKJ789" s="9"/>
      <c r="BKK789" s="9"/>
      <c r="BKL789" s="9"/>
      <c r="BKM789" s="9"/>
      <c r="BKN789" s="9"/>
      <c r="BKO789" s="9"/>
      <c r="BKP789" s="9"/>
      <c r="BKQ789" s="9"/>
      <c r="BKR789" s="9"/>
      <c r="BKS789" s="9"/>
      <c r="BKT789" s="9"/>
      <c r="BKU789" s="9"/>
      <c r="BKV789" s="9"/>
      <c r="BKW789" s="9"/>
      <c r="BKX789" s="9"/>
      <c r="BKY789" s="9"/>
      <c r="BKZ789" s="9"/>
      <c r="BLA789" s="9"/>
      <c r="BLB789" s="9"/>
      <c r="BLC789" s="9"/>
      <c r="BLD789" s="9"/>
      <c r="BLE789" s="9"/>
      <c r="BLF789" s="9"/>
      <c r="BLG789" s="9"/>
      <c r="BLH789" s="9"/>
      <c r="BLI789" s="9"/>
      <c r="BLJ789" s="9"/>
      <c r="BLK789" s="9"/>
      <c r="BLL789" s="9"/>
      <c r="BLM789" s="9"/>
      <c r="BLN789" s="9"/>
      <c r="BLO789" s="9"/>
      <c r="BLP789" s="9"/>
      <c r="BLQ789" s="9"/>
      <c r="BLR789" s="9"/>
      <c r="BLS789" s="9"/>
      <c r="BLT789" s="9"/>
      <c r="BLU789" s="9"/>
      <c r="BLV789" s="9"/>
      <c r="BLW789" s="9"/>
      <c r="BLX789" s="9"/>
      <c r="BLY789" s="9"/>
      <c r="BLZ789" s="9"/>
      <c r="BMA789" s="9"/>
      <c r="BMB789" s="9"/>
      <c r="BMC789" s="9"/>
      <c r="BMD789" s="9"/>
      <c r="BME789" s="9"/>
      <c r="BMF789" s="9"/>
      <c r="BMG789" s="9"/>
      <c r="BMH789" s="9"/>
      <c r="BMI789" s="9"/>
      <c r="BMJ789" s="9"/>
      <c r="BMK789" s="9"/>
      <c r="BML789" s="9"/>
      <c r="BMM789" s="9"/>
      <c r="BMN789" s="9"/>
      <c r="BMO789" s="9"/>
      <c r="BMP789" s="9"/>
      <c r="BMQ789" s="9"/>
      <c r="BMR789" s="9"/>
      <c r="BMS789" s="9"/>
      <c r="BMT789" s="9"/>
      <c r="BMU789" s="9"/>
      <c r="BMV789" s="9"/>
      <c r="BMW789" s="9"/>
      <c r="BMX789" s="9"/>
      <c r="BMY789" s="9"/>
      <c r="BMZ789" s="9"/>
      <c r="BNA789" s="9"/>
      <c r="BNB789" s="9"/>
      <c r="BNC789" s="9"/>
      <c r="BND789" s="9"/>
      <c r="BNE789" s="9"/>
      <c r="BNF789" s="9"/>
      <c r="BNG789" s="9"/>
      <c r="BNH789" s="9"/>
      <c r="BNI789" s="9"/>
      <c r="BNJ789" s="9"/>
      <c r="BNK789" s="9"/>
      <c r="BNL789" s="9"/>
      <c r="BNM789" s="9"/>
      <c r="BNN789" s="9"/>
      <c r="BNO789" s="9"/>
      <c r="BNP789" s="9"/>
      <c r="BNQ789" s="9"/>
      <c r="BNR789" s="9"/>
      <c r="BNS789" s="9"/>
      <c r="BNT789" s="9"/>
      <c r="BNU789" s="9"/>
      <c r="BNV789" s="9"/>
      <c r="BNW789" s="9"/>
      <c r="BNX789" s="9"/>
      <c r="BNY789" s="9"/>
      <c r="BNZ789" s="9"/>
      <c r="BOA789" s="9"/>
      <c r="BOB789" s="9"/>
      <c r="BOC789" s="9"/>
      <c r="BOD789" s="9"/>
      <c r="BOE789" s="9"/>
      <c r="BOF789" s="9"/>
      <c r="BOG789" s="9"/>
      <c r="BOH789" s="9"/>
      <c r="BOI789" s="9"/>
      <c r="BOJ789" s="9"/>
      <c r="BOK789" s="9"/>
      <c r="BOL789" s="9"/>
      <c r="BOM789" s="9"/>
      <c r="BON789" s="9"/>
      <c r="BOO789" s="9"/>
      <c r="BOP789" s="9"/>
      <c r="BOQ789" s="9"/>
      <c r="BOR789" s="9"/>
      <c r="BOS789" s="9"/>
      <c r="BOT789" s="9"/>
      <c r="BOU789" s="9"/>
      <c r="BOV789" s="9"/>
      <c r="BOW789" s="9"/>
      <c r="BOX789" s="9"/>
      <c r="BOY789" s="9"/>
      <c r="BOZ789" s="9"/>
      <c r="BPA789" s="9"/>
      <c r="BPB789" s="9"/>
      <c r="BPC789" s="9"/>
      <c r="BPD789" s="9"/>
      <c r="BPE789" s="9"/>
      <c r="BPF789" s="9"/>
      <c r="BPG789" s="9"/>
    </row>
    <row r="790" spans="1:1775" s="10" customFormat="1" ht="12.5" x14ac:dyDescent="0.25">
      <c r="A790" s="277" t="s">
        <v>26</v>
      </c>
      <c r="B790" s="53" t="s">
        <v>44</v>
      </c>
      <c r="C790" s="120" t="s">
        <v>32</v>
      </c>
      <c r="D790" s="120" t="s">
        <v>1</v>
      </c>
      <c r="E790" s="120" t="s">
        <v>3</v>
      </c>
      <c r="F790" s="120"/>
      <c r="G790" s="143" t="s">
        <v>5</v>
      </c>
      <c r="H790" s="120" t="s">
        <v>7</v>
      </c>
      <c r="I790" s="143" t="s">
        <v>6</v>
      </c>
      <c r="J790" s="120" t="s">
        <v>13</v>
      </c>
      <c r="K790" s="64" t="s">
        <v>14</v>
      </c>
      <c r="L790" s="120" t="s">
        <v>8</v>
      </c>
      <c r="M790" s="43"/>
      <c r="N790" s="123" t="s">
        <v>43</v>
      </c>
      <c r="O790" s="123"/>
      <c r="P790" s="172" t="s">
        <v>43</v>
      </c>
      <c r="Q790" s="9"/>
      <c r="R790" s="9"/>
      <c r="S790" s="9"/>
      <c r="T790" s="9"/>
      <c r="U790" s="9"/>
      <c r="V790" s="9"/>
      <c r="W790" s="9"/>
      <c r="X790" s="9"/>
      <c r="Y790" s="9"/>
      <c r="Z790" s="9"/>
      <c r="AA790" s="9"/>
      <c r="AB790" s="9"/>
      <c r="AC790" s="9"/>
      <c r="AD790" s="9"/>
      <c r="AE790" s="9"/>
      <c r="AF790" s="9"/>
      <c r="AG790" s="9"/>
      <c r="AH790" s="9"/>
      <c r="AI790" s="9"/>
      <c r="AJ790" s="9"/>
      <c r="AK790" s="9"/>
      <c r="AL790" s="9"/>
      <c r="AM790" s="9"/>
      <c r="AN790" s="9"/>
      <c r="AO790" s="9"/>
      <c r="AP790" s="9"/>
      <c r="AQ790" s="9"/>
      <c r="AR790" s="9"/>
      <c r="AS790" s="9"/>
      <c r="AT790" s="9"/>
      <c r="AU790" s="9"/>
      <c r="AV790" s="9"/>
      <c r="AW790" s="9"/>
      <c r="AX790" s="9"/>
      <c r="AY790" s="9"/>
      <c r="AZ790" s="9"/>
      <c r="BA790" s="9"/>
      <c r="BB790" s="9"/>
      <c r="BC790" s="9"/>
      <c r="BD790" s="9"/>
      <c r="BE790" s="9"/>
      <c r="BF790" s="9"/>
      <c r="BG790" s="9"/>
      <c r="BH790" s="9"/>
      <c r="BI790" s="9"/>
      <c r="BJ790" s="9"/>
      <c r="BK790" s="9"/>
      <c r="BL790" s="9"/>
      <c r="BM790" s="9"/>
      <c r="BN790" s="9"/>
      <c r="BO790" s="9"/>
      <c r="BP790" s="9"/>
      <c r="BQ790" s="9"/>
      <c r="BR790" s="9"/>
      <c r="BS790" s="9"/>
      <c r="BT790" s="9"/>
      <c r="BU790" s="9"/>
      <c r="BV790" s="9"/>
      <c r="BW790" s="9"/>
      <c r="BX790" s="9"/>
      <c r="BY790" s="9"/>
      <c r="BZ790" s="9"/>
      <c r="CA790" s="9"/>
      <c r="CB790" s="9"/>
      <c r="CC790" s="9"/>
      <c r="CD790" s="9"/>
      <c r="CE790" s="9"/>
      <c r="CF790" s="9"/>
      <c r="CG790" s="9"/>
      <c r="CH790" s="9"/>
      <c r="CI790" s="9"/>
      <c r="CJ790" s="9"/>
      <c r="CK790" s="9"/>
      <c r="CL790" s="9"/>
      <c r="CM790" s="9"/>
      <c r="CN790" s="9"/>
      <c r="CO790" s="9"/>
      <c r="CP790" s="9"/>
      <c r="CQ790" s="9"/>
      <c r="CR790" s="9"/>
      <c r="CS790" s="9"/>
      <c r="CT790" s="9"/>
      <c r="CU790" s="9"/>
      <c r="CV790" s="9"/>
      <c r="CW790" s="9"/>
      <c r="CX790" s="9"/>
      <c r="CY790" s="9"/>
      <c r="CZ790" s="9"/>
      <c r="DA790" s="9"/>
      <c r="DB790" s="9"/>
      <c r="DC790" s="9"/>
      <c r="DD790" s="9"/>
      <c r="DE790" s="9"/>
      <c r="DF790" s="9"/>
      <c r="DG790" s="9"/>
      <c r="DH790" s="9"/>
      <c r="DI790" s="9"/>
      <c r="DJ790" s="9"/>
      <c r="DK790" s="9"/>
      <c r="DL790" s="9"/>
      <c r="DM790" s="9"/>
      <c r="DN790" s="9"/>
      <c r="DO790" s="9"/>
      <c r="DP790" s="9"/>
      <c r="DQ790" s="9"/>
      <c r="DR790" s="9"/>
      <c r="DS790" s="9"/>
      <c r="DT790" s="9"/>
      <c r="DU790" s="9"/>
      <c r="DV790" s="9"/>
      <c r="DW790" s="9"/>
      <c r="DX790" s="9"/>
      <c r="DY790" s="9"/>
      <c r="DZ790" s="9"/>
      <c r="EA790" s="9"/>
      <c r="EB790" s="9"/>
      <c r="EC790" s="9"/>
      <c r="ED790" s="9"/>
      <c r="EE790" s="9"/>
      <c r="EF790" s="9"/>
      <c r="EG790" s="9"/>
      <c r="EH790" s="9"/>
      <c r="EI790" s="9"/>
      <c r="EJ790" s="9"/>
      <c r="EK790" s="9"/>
      <c r="EL790" s="9"/>
      <c r="EM790" s="9"/>
      <c r="EN790" s="9"/>
      <c r="EO790" s="9"/>
      <c r="EP790" s="9"/>
      <c r="EQ790" s="9"/>
      <c r="ER790" s="9"/>
      <c r="ES790" s="9"/>
      <c r="ET790" s="9"/>
      <c r="EU790" s="9"/>
      <c r="EV790" s="9"/>
      <c r="EW790" s="9"/>
      <c r="EX790" s="9"/>
      <c r="EY790" s="9"/>
      <c r="EZ790" s="9"/>
      <c r="FA790" s="9"/>
      <c r="FB790" s="9"/>
      <c r="FC790" s="9"/>
      <c r="FD790" s="9"/>
      <c r="FE790" s="9"/>
      <c r="FF790" s="9"/>
      <c r="FG790" s="9"/>
      <c r="FH790" s="9"/>
      <c r="FI790" s="9"/>
      <c r="FJ790" s="9"/>
      <c r="FK790" s="9"/>
      <c r="FL790" s="9"/>
      <c r="FM790" s="9"/>
      <c r="FN790" s="9"/>
      <c r="FO790" s="9"/>
      <c r="FP790" s="9"/>
      <c r="FQ790" s="9"/>
      <c r="FR790" s="9"/>
      <c r="FS790" s="9"/>
      <c r="FT790" s="9"/>
      <c r="FU790" s="9"/>
      <c r="FV790" s="9"/>
      <c r="FW790" s="9"/>
      <c r="FX790" s="9"/>
      <c r="FY790" s="9"/>
      <c r="FZ790" s="9"/>
      <c r="GA790" s="9"/>
      <c r="GB790" s="9"/>
      <c r="GC790" s="9"/>
      <c r="GD790" s="9"/>
      <c r="GE790" s="9"/>
      <c r="GF790" s="9"/>
      <c r="GG790" s="9"/>
      <c r="GH790" s="9"/>
      <c r="GI790" s="9"/>
      <c r="GJ790" s="9"/>
      <c r="GK790" s="9"/>
      <c r="GL790" s="9"/>
      <c r="GM790" s="9"/>
      <c r="GN790" s="9"/>
      <c r="GO790" s="9"/>
      <c r="GP790" s="9"/>
      <c r="GQ790" s="9"/>
      <c r="GR790" s="9"/>
      <c r="GS790" s="9"/>
      <c r="GT790" s="9"/>
      <c r="GU790" s="9"/>
      <c r="GV790" s="9"/>
      <c r="GW790" s="9"/>
      <c r="GX790" s="9"/>
      <c r="GY790" s="9"/>
      <c r="GZ790" s="9"/>
      <c r="HA790" s="9"/>
      <c r="HB790" s="9"/>
      <c r="HC790" s="9"/>
      <c r="HD790" s="9"/>
      <c r="HE790" s="9"/>
      <c r="HF790" s="9"/>
      <c r="HG790" s="9"/>
      <c r="HH790" s="9"/>
      <c r="HI790" s="9"/>
      <c r="HJ790" s="9"/>
      <c r="HK790" s="9"/>
      <c r="HL790" s="9"/>
      <c r="HM790" s="9"/>
      <c r="HN790" s="9"/>
      <c r="HO790" s="9"/>
      <c r="HP790" s="9"/>
      <c r="HQ790" s="9"/>
      <c r="HR790" s="9"/>
      <c r="HS790" s="9"/>
      <c r="HT790" s="9"/>
      <c r="HU790" s="9"/>
      <c r="HV790" s="9"/>
      <c r="HW790" s="9"/>
      <c r="HX790" s="9"/>
      <c r="HY790" s="9"/>
      <c r="HZ790" s="9"/>
      <c r="IA790" s="9"/>
      <c r="IB790" s="9"/>
      <c r="IC790" s="9"/>
      <c r="ID790" s="9"/>
      <c r="IE790" s="9"/>
      <c r="IF790" s="9"/>
      <c r="IG790" s="9"/>
      <c r="IH790" s="9"/>
      <c r="II790" s="9"/>
      <c r="IJ790" s="9"/>
      <c r="IK790" s="9"/>
      <c r="IL790" s="9"/>
      <c r="IM790" s="9"/>
      <c r="IN790" s="9"/>
      <c r="IO790" s="9"/>
      <c r="IP790" s="9"/>
      <c r="IQ790" s="9"/>
      <c r="IR790" s="9"/>
      <c r="IS790" s="9"/>
      <c r="IT790" s="9"/>
      <c r="IU790" s="9"/>
      <c r="IV790" s="9"/>
      <c r="IW790" s="9"/>
      <c r="IX790" s="9"/>
      <c r="IY790" s="9"/>
      <c r="IZ790" s="9"/>
      <c r="JA790" s="9"/>
      <c r="JB790" s="9"/>
      <c r="JC790" s="9"/>
      <c r="JD790" s="9"/>
      <c r="JE790" s="9"/>
      <c r="JF790" s="9"/>
      <c r="JG790" s="9"/>
      <c r="JH790" s="9"/>
      <c r="JI790" s="9"/>
      <c r="JJ790" s="9"/>
      <c r="JK790" s="9"/>
      <c r="JL790" s="9"/>
      <c r="JM790" s="9"/>
      <c r="JN790" s="9"/>
      <c r="JO790" s="9"/>
      <c r="JP790" s="9"/>
      <c r="JQ790" s="9"/>
      <c r="JR790" s="9"/>
      <c r="JS790" s="9"/>
      <c r="JT790" s="9"/>
      <c r="JU790" s="9"/>
      <c r="JV790" s="9"/>
      <c r="JW790" s="9"/>
      <c r="JX790" s="9"/>
      <c r="JY790" s="9"/>
      <c r="JZ790" s="9"/>
      <c r="KA790" s="9"/>
      <c r="KB790" s="9"/>
      <c r="KC790" s="9"/>
      <c r="KD790" s="9"/>
      <c r="KE790" s="9"/>
      <c r="KF790" s="9"/>
      <c r="KG790" s="9"/>
      <c r="KH790" s="9"/>
      <c r="KI790" s="9"/>
      <c r="KJ790" s="9"/>
      <c r="KK790" s="9"/>
      <c r="KL790" s="9"/>
      <c r="KM790" s="9"/>
      <c r="KN790" s="9"/>
      <c r="KO790" s="9"/>
      <c r="KP790" s="9"/>
      <c r="KQ790" s="9"/>
      <c r="KR790" s="9"/>
      <c r="KS790" s="9"/>
      <c r="KT790" s="9"/>
      <c r="KU790" s="9"/>
      <c r="KV790" s="9"/>
      <c r="KW790" s="9"/>
      <c r="KX790" s="9"/>
      <c r="KY790" s="9"/>
      <c r="KZ790" s="9"/>
      <c r="LA790" s="9"/>
      <c r="LB790" s="9"/>
      <c r="LC790" s="9"/>
      <c r="LD790" s="9"/>
      <c r="LE790" s="9"/>
      <c r="LF790" s="9"/>
      <c r="LG790" s="9"/>
      <c r="LH790" s="9"/>
      <c r="LI790" s="9"/>
      <c r="LJ790" s="9"/>
      <c r="LK790" s="9"/>
      <c r="LL790" s="9"/>
      <c r="LM790" s="9"/>
      <c r="LN790" s="9"/>
      <c r="LO790" s="9"/>
      <c r="LP790" s="9"/>
      <c r="LQ790" s="9"/>
      <c r="LR790" s="9"/>
      <c r="LS790" s="9"/>
      <c r="LT790" s="9"/>
      <c r="LU790" s="9"/>
      <c r="LV790" s="9"/>
      <c r="LW790" s="9"/>
      <c r="LX790" s="9"/>
      <c r="LY790" s="9"/>
      <c r="LZ790" s="9"/>
      <c r="MA790" s="9"/>
      <c r="MB790" s="9"/>
      <c r="MC790" s="9"/>
      <c r="MD790" s="9"/>
      <c r="ME790" s="9"/>
      <c r="MF790" s="9"/>
      <c r="MG790" s="9"/>
      <c r="MH790" s="9"/>
      <c r="MI790" s="9"/>
      <c r="MJ790" s="9"/>
      <c r="MK790" s="9"/>
      <c r="ML790" s="9"/>
      <c r="MM790" s="9"/>
      <c r="MN790" s="9"/>
      <c r="MO790" s="9"/>
      <c r="MP790" s="9"/>
      <c r="MQ790" s="9"/>
      <c r="MR790" s="9"/>
      <c r="MS790" s="9"/>
      <c r="MT790" s="9"/>
      <c r="MU790" s="9"/>
      <c r="MV790" s="9"/>
      <c r="MW790" s="9"/>
      <c r="MX790" s="9"/>
      <c r="MY790" s="9"/>
      <c r="MZ790" s="9"/>
      <c r="NA790" s="9"/>
      <c r="NB790" s="9"/>
      <c r="NC790" s="9"/>
      <c r="ND790" s="9"/>
      <c r="NE790" s="9"/>
      <c r="NF790" s="9"/>
      <c r="NG790" s="9"/>
      <c r="NH790" s="9"/>
      <c r="NI790" s="9"/>
      <c r="NJ790" s="9"/>
      <c r="NK790" s="9"/>
      <c r="NL790" s="9"/>
      <c r="NM790" s="9"/>
      <c r="NN790" s="9"/>
      <c r="NO790" s="9"/>
      <c r="NP790" s="9"/>
      <c r="NQ790" s="9"/>
      <c r="NR790" s="9"/>
      <c r="NS790" s="9"/>
      <c r="NT790" s="9"/>
      <c r="NU790" s="9"/>
      <c r="NV790" s="9"/>
      <c r="NW790" s="9"/>
      <c r="NX790" s="9"/>
      <c r="NY790" s="9"/>
      <c r="NZ790" s="9"/>
      <c r="OA790" s="9"/>
      <c r="OB790" s="9"/>
      <c r="OC790" s="9"/>
      <c r="OD790" s="9"/>
      <c r="OE790" s="9"/>
      <c r="OF790" s="9"/>
      <c r="OG790" s="9"/>
      <c r="OH790" s="9"/>
      <c r="OI790" s="9"/>
      <c r="OJ790" s="9"/>
      <c r="OK790" s="9"/>
      <c r="OL790" s="9"/>
      <c r="OM790" s="9"/>
      <c r="ON790" s="9"/>
      <c r="OO790" s="9"/>
      <c r="OP790" s="9"/>
      <c r="OQ790" s="9"/>
      <c r="OR790" s="9"/>
      <c r="OS790" s="9"/>
      <c r="OT790" s="9"/>
      <c r="OU790" s="9"/>
      <c r="OV790" s="9"/>
      <c r="OW790" s="9"/>
      <c r="OX790" s="9"/>
      <c r="OY790" s="9"/>
      <c r="OZ790" s="9"/>
      <c r="PA790" s="9"/>
      <c r="PB790" s="9"/>
      <c r="PC790" s="9"/>
      <c r="PD790" s="9"/>
      <c r="PE790" s="9"/>
      <c r="PF790" s="9"/>
      <c r="PG790" s="9"/>
      <c r="PH790" s="9"/>
      <c r="PI790" s="9"/>
      <c r="PJ790" s="9"/>
      <c r="PK790" s="9"/>
      <c r="PL790" s="9"/>
      <c r="PM790" s="9"/>
      <c r="PN790" s="9"/>
      <c r="PO790" s="9"/>
      <c r="PP790" s="9"/>
      <c r="PQ790" s="9"/>
      <c r="PR790" s="9"/>
      <c r="PS790" s="9"/>
      <c r="PT790" s="9"/>
      <c r="PU790" s="9"/>
      <c r="PV790" s="9"/>
      <c r="PW790" s="9"/>
      <c r="PX790" s="9"/>
      <c r="PY790" s="9"/>
      <c r="PZ790" s="9"/>
      <c r="QA790" s="9"/>
      <c r="QB790" s="9"/>
      <c r="QC790" s="9"/>
      <c r="QD790" s="9"/>
      <c r="QE790" s="9"/>
      <c r="QF790" s="9"/>
      <c r="QG790" s="9"/>
      <c r="QH790" s="9"/>
      <c r="QI790" s="9"/>
      <c r="QJ790" s="9"/>
      <c r="QK790" s="9"/>
      <c r="QL790" s="9"/>
      <c r="QM790" s="9"/>
      <c r="QN790" s="9"/>
      <c r="QO790" s="9"/>
      <c r="QP790" s="9"/>
      <c r="QQ790" s="9"/>
      <c r="QR790" s="9"/>
      <c r="QS790" s="9"/>
      <c r="QT790" s="9"/>
      <c r="QU790" s="9"/>
      <c r="QV790" s="9"/>
      <c r="QW790" s="9"/>
      <c r="QX790" s="9"/>
      <c r="QY790" s="9"/>
      <c r="QZ790" s="9"/>
      <c r="RA790" s="9"/>
      <c r="RB790" s="9"/>
      <c r="RC790" s="9"/>
      <c r="RD790" s="9"/>
      <c r="RE790" s="9"/>
      <c r="RF790" s="9"/>
      <c r="RG790" s="9"/>
      <c r="RH790" s="9"/>
      <c r="RI790" s="9"/>
      <c r="RJ790" s="9"/>
      <c r="RK790" s="9"/>
      <c r="RL790" s="9"/>
      <c r="RM790" s="9"/>
      <c r="RN790" s="9"/>
      <c r="RO790" s="9"/>
      <c r="RP790" s="9"/>
      <c r="RQ790" s="9"/>
      <c r="RR790" s="9"/>
      <c r="RS790" s="9"/>
      <c r="RT790" s="9"/>
      <c r="RU790" s="9"/>
      <c r="RV790" s="9"/>
      <c r="RW790" s="9"/>
      <c r="RX790" s="9"/>
      <c r="RY790" s="9"/>
      <c r="RZ790" s="9"/>
      <c r="SA790" s="9"/>
      <c r="SB790" s="9"/>
      <c r="SC790" s="9"/>
      <c r="SD790" s="9"/>
      <c r="SE790" s="9"/>
      <c r="SF790" s="9"/>
      <c r="SG790" s="9"/>
      <c r="SH790" s="9"/>
      <c r="SI790" s="9"/>
      <c r="SJ790" s="9"/>
      <c r="SK790" s="9"/>
      <c r="SL790" s="9"/>
      <c r="SM790" s="9"/>
      <c r="SN790" s="9"/>
      <c r="SO790" s="9"/>
      <c r="SP790" s="9"/>
      <c r="SQ790" s="9"/>
      <c r="SR790" s="9"/>
      <c r="SS790" s="9"/>
      <c r="ST790" s="9"/>
      <c r="SU790" s="9"/>
      <c r="SV790" s="9"/>
      <c r="SW790" s="9"/>
      <c r="SX790" s="9"/>
      <c r="SY790" s="9"/>
      <c r="SZ790" s="9"/>
      <c r="TA790" s="9"/>
      <c r="TB790" s="9"/>
      <c r="TC790" s="9"/>
      <c r="TD790" s="9"/>
      <c r="TE790" s="9"/>
      <c r="TF790" s="9"/>
      <c r="TG790" s="9"/>
      <c r="TH790" s="9"/>
      <c r="TI790" s="9"/>
      <c r="TJ790" s="9"/>
      <c r="TK790" s="9"/>
      <c r="TL790" s="9"/>
      <c r="TM790" s="9"/>
      <c r="TN790" s="9"/>
      <c r="TO790" s="9"/>
      <c r="TP790" s="9"/>
      <c r="TQ790" s="9"/>
      <c r="TR790" s="9"/>
      <c r="TS790" s="9"/>
      <c r="TT790" s="9"/>
      <c r="TU790" s="9"/>
      <c r="TV790" s="9"/>
      <c r="TW790" s="9"/>
      <c r="TX790" s="9"/>
      <c r="TY790" s="9"/>
      <c r="TZ790" s="9"/>
      <c r="UA790" s="9"/>
      <c r="UB790" s="9"/>
      <c r="UC790" s="9"/>
      <c r="UD790" s="9"/>
      <c r="UE790" s="9"/>
      <c r="UF790" s="9"/>
      <c r="UG790" s="9"/>
      <c r="UH790" s="9"/>
      <c r="UI790" s="9"/>
      <c r="UJ790" s="9"/>
      <c r="UK790" s="9"/>
      <c r="UL790" s="9"/>
      <c r="UM790" s="9"/>
      <c r="UN790" s="9"/>
      <c r="UO790" s="9"/>
      <c r="UP790" s="9"/>
      <c r="UQ790" s="9"/>
      <c r="UR790" s="9"/>
      <c r="US790" s="9"/>
      <c r="UT790" s="9"/>
      <c r="UU790" s="9"/>
      <c r="UV790" s="9"/>
      <c r="UW790" s="9"/>
      <c r="UX790" s="9"/>
      <c r="UY790" s="9"/>
      <c r="UZ790" s="9"/>
      <c r="VA790" s="9"/>
      <c r="VB790" s="9"/>
      <c r="VC790" s="9"/>
      <c r="VD790" s="9"/>
      <c r="VE790" s="9"/>
      <c r="VF790" s="9"/>
      <c r="VG790" s="9"/>
      <c r="VH790" s="9"/>
      <c r="VI790" s="9"/>
      <c r="VJ790" s="9"/>
      <c r="VK790" s="9"/>
      <c r="VL790" s="9"/>
      <c r="VM790" s="9"/>
      <c r="VN790" s="9"/>
      <c r="VO790" s="9"/>
      <c r="VP790" s="9"/>
      <c r="VQ790" s="9"/>
      <c r="VR790" s="9"/>
      <c r="VS790" s="9"/>
      <c r="VT790" s="9"/>
      <c r="VU790" s="9"/>
      <c r="VV790" s="9"/>
      <c r="VW790" s="9"/>
      <c r="VX790" s="9"/>
      <c r="VY790" s="9"/>
      <c r="VZ790" s="9"/>
      <c r="WA790" s="9"/>
      <c r="WB790" s="9"/>
      <c r="WC790" s="9"/>
      <c r="WD790" s="9"/>
      <c r="WE790" s="9"/>
      <c r="WF790" s="9"/>
      <c r="WG790" s="9"/>
      <c r="WH790" s="9"/>
      <c r="WI790" s="9"/>
      <c r="WJ790" s="9"/>
      <c r="WK790" s="9"/>
      <c r="WL790" s="9"/>
      <c r="WM790" s="9"/>
      <c r="WN790" s="9"/>
      <c r="WO790" s="9"/>
      <c r="WP790" s="9"/>
      <c r="WQ790" s="9"/>
      <c r="WR790" s="9"/>
      <c r="WS790" s="9"/>
      <c r="WT790" s="9"/>
      <c r="WU790" s="9"/>
      <c r="WV790" s="9"/>
      <c r="WW790" s="9"/>
      <c r="WX790" s="9"/>
      <c r="WY790" s="9"/>
      <c r="WZ790" s="9"/>
      <c r="XA790" s="9"/>
      <c r="XB790" s="9"/>
      <c r="XC790" s="9"/>
      <c r="XD790" s="9"/>
      <c r="XE790" s="9"/>
      <c r="XF790" s="9"/>
      <c r="XG790" s="9"/>
      <c r="XH790" s="9"/>
      <c r="XI790" s="9"/>
      <c r="XJ790" s="9"/>
      <c r="XK790" s="9"/>
      <c r="XL790" s="9"/>
      <c r="XM790" s="9"/>
      <c r="XN790" s="9"/>
      <c r="XO790" s="9"/>
      <c r="XP790" s="9"/>
      <c r="XQ790" s="9"/>
      <c r="XR790" s="9"/>
      <c r="XS790" s="9"/>
      <c r="XT790" s="9"/>
      <c r="XU790" s="9"/>
      <c r="XV790" s="9"/>
      <c r="XW790" s="9"/>
      <c r="XX790" s="9"/>
      <c r="XY790" s="9"/>
      <c r="XZ790" s="9"/>
      <c r="YA790" s="9"/>
      <c r="YB790" s="9"/>
      <c r="YC790" s="9"/>
      <c r="YD790" s="9"/>
      <c r="YE790" s="9"/>
      <c r="YF790" s="9"/>
      <c r="YG790" s="9"/>
      <c r="YH790" s="9"/>
      <c r="YI790" s="9"/>
      <c r="YJ790" s="9"/>
      <c r="YK790" s="9"/>
      <c r="YL790" s="9"/>
      <c r="YM790" s="9"/>
      <c r="YN790" s="9"/>
      <c r="YO790" s="9"/>
      <c r="YP790" s="9"/>
      <c r="YQ790" s="9"/>
      <c r="YR790" s="9"/>
      <c r="YS790" s="9"/>
      <c r="YT790" s="9"/>
      <c r="YU790" s="9"/>
      <c r="YV790" s="9"/>
      <c r="YW790" s="9"/>
      <c r="YX790" s="9"/>
      <c r="YY790" s="9"/>
      <c r="YZ790" s="9"/>
      <c r="ZA790" s="9"/>
      <c r="ZB790" s="9"/>
      <c r="ZC790" s="9"/>
      <c r="ZD790" s="9"/>
      <c r="ZE790" s="9"/>
      <c r="ZF790" s="9"/>
      <c r="ZG790" s="9"/>
      <c r="ZH790" s="9"/>
      <c r="ZI790" s="9"/>
      <c r="ZJ790" s="9"/>
      <c r="ZK790" s="9"/>
      <c r="ZL790" s="9"/>
      <c r="ZM790" s="9"/>
      <c r="ZN790" s="9"/>
      <c r="ZO790" s="9"/>
      <c r="ZP790" s="9"/>
      <c r="ZQ790" s="9"/>
      <c r="ZR790" s="9"/>
      <c r="ZS790" s="9"/>
      <c r="ZT790" s="9"/>
      <c r="ZU790" s="9"/>
      <c r="ZV790" s="9"/>
      <c r="ZW790" s="9"/>
      <c r="ZX790" s="9"/>
      <c r="ZY790" s="9"/>
      <c r="ZZ790" s="9"/>
      <c r="AAA790" s="9"/>
      <c r="AAB790" s="9"/>
      <c r="AAC790" s="9"/>
      <c r="AAD790" s="9"/>
      <c r="AAE790" s="9"/>
      <c r="AAF790" s="9"/>
      <c r="AAG790" s="9"/>
      <c r="AAH790" s="9"/>
      <c r="AAI790" s="9"/>
      <c r="AAJ790" s="9"/>
      <c r="AAK790" s="9"/>
      <c r="AAL790" s="9"/>
      <c r="AAM790" s="9"/>
      <c r="AAN790" s="9"/>
      <c r="AAO790" s="9"/>
      <c r="AAP790" s="9"/>
      <c r="AAQ790" s="9"/>
      <c r="AAR790" s="9"/>
      <c r="AAS790" s="9"/>
      <c r="AAT790" s="9"/>
      <c r="AAU790" s="9"/>
      <c r="AAV790" s="9"/>
      <c r="AAW790" s="9"/>
      <c r="AAX790" s="9"/>
      <c r="AAY790" s="9"/>
      <c r="AAZ790" s="9"/>
      <c r="ABA790" s="9"/>
      <c r="ABB790" s="9"/>
      <c r="ABC790" s="9"/>
      <c r="ABD790" s="9"/>
      <c r="ABE790" s="9"/>
      <c r="ABF790" s="9"/>
      <c r="ABG790" s="9"/>
      <c r="ABH790" s="9"/>
      <c r="ABI790" s="9"/>
      <c r="ABJ790" s="9"/>
      <c r="ABK790" s="9"/>
      <c r="ABL790" s="9"/>
      <c r="ABM790" s="9"/>
      <c r="ABN790" s="9"/>
      <c r="ABO790" s="9"/>
      <c r="ABP790" s="9"/>
      <c r="ABQ790" s="9"/>
      <c r="ABR790" s="9"/>
      <c r="ABS790" s="9"/>
      <c r="ABT790" s="9"/>
      <c r="ABU790" s="9"/>
      <c r="ABV790" s="9"/>
      <c r="ABW790" s="9"/>
      <c r="ABX790" s="9"/>
      <c r="ABY790" s="9"/>
      <c r="ABZ790" s="9"/>
      <c r="ACA790" s="9"/>
      <c r="ACB790" s="9"/>
      <c r="ACC790" s="9"/>
      <c r="ACD790" s="9"/>
      <c r="ACE790" s="9"/>
      <c r="ACF790" s="9"/>
      <c r="ACG790" s="9"/>
      <c r="ACH790" s="9"/>
      <c r="ACI790" s="9"/>
      <c r="ACJ790" s="9"/>
      <c r="ACK790" s="9"/>
      <c r="ACL790" s="9"/>
      <c r="ACM790" s="9"/>
      <c r="ACN790" s="9"/>
      <c r="ACO790" s="9"/>
      <c r="ACP790" s="9"/>
      <c r="ACQ790" s="9"/>
      <c r="ACR790" s="9"/>
      <c r="ACS790" s="9"/>
      <c r="ACT790" s="9"/>
      <c r="ACU790" s="9"/>
      <c r="ACV790" s="9"/>
      <c r="ACW790" s="9"/>
      <c r="ACX790" s="9"/>
      <c r="ACY790" s="9"/>
      <c r="ACZ790" s="9"/>
      <c r="ADA790" s="9"/>
      <c r="ADB790" s="9"/>
      <c r="ADC790" s="9"/>
      <c r="ADD790" s="9"/>
      <c r="ADE790" s="9"/>
      <c r="ADF790" s="9"/>
      <c r="ADG790" s="9"/>
      <c r="ADH790" s="9"/>
      <c r="ADI790" s="9"/>
      <c r="ADJ790" s="9"/>
      <c r="ADK790" s="9"/>
      <c r="ADL790" s="9"/>
      <c r="ADM790" s="9"/>
      <c r="ADN790" s="9"/>
      <c r="ADO790" s="9"/>
      <c r="ADP790" s="9"/>
      <c r="ADQ790" s="9"/>
      <c r="ADR790" s="9"/>
      <c r="ADS790" s="9"/>
      <c r="ADT790" s="9"/>
      <c r="ADU790" s="9"/>
      <c r="ADV790" s="9"/>
      <c r="ADW790" s="9"/>
      <c r="ADX790" s="9"/>
      <c r="ADY790" s="9"/>
      <c r="ADZ790" s="9"/>
      <c r="AEA790" s="9"/>
      <c r="AEB790" s="9"/>
      <c r="AEC790" s="9"/>
      <c r="AED790" s="9"/>
      <c r="AEE790" s="9"/>
      <c r="AEF790" s="9"/>
      <c r="AEG790" s="9"/>
      <c r="AEH790" s="9"/>
      <c r="AEI790" s="9"/>
      <c r="AEJ790" s="9"/>
      <c r="AEK790" s="9"/>
      <c r="AEL790" s="9"/>
      <c r="AEM790" s="9"/>
      <c r="AEN790" s="9"/>
      <c r="AEO790" s="9"/>
      <c r="AEP790" s="9"/>
      <c r="AEQ790" s="9"/>
      <c r="AER790" s="9"/>
      <c r="AES790" s="9"/>
      <c r="AET790" s="9"/>
      <c r="AEU790" s="9"/>
      <c r="AEV790" s="9"/>
      <c r="AEW790" s="9"/>
      <c r="AEX790" s="9"/>
      <c r="AEY790" s="9"/>
      <c r="AEZ790" s="9"/>
      <c r="AFA790" s="9"/>
      <c r="AFB790" s="9"/>
      <c r="AFC790" s="9"/>
      <c r="AFD790" s="9"/>
      <c r="AFE790" s="9"/>
      <c r="AFF790" s="9"/>
      <c r="AFG790" s="9"/>
      <c r="AFH790" s="9"/>
      <c r="AFI790" s="9"/>
      <c r="AFJ790" s="9"/>
      <c r="AFK790" s="9"/>
      <c r="AFL790" s="9"/>
      <c r="AFM790" s="9"/>
      <c r="AFN790" s="9"/>
      <c r="AFO790" s="9"/>
      <c r="AFP790" s="9"/>
      <c r="AFQ790" s="9"/>
      <c r="AFR790" s="9"/>
      <c r="AFS790" s="9"/>
      <c r="AFT790" s="9"/>
      <c r="AFU790" s="9"/>
      <c r="AFV790" s="9"/>
      <c r="AFW790" s="9"/>
      <c r="AFX790" s="9"/>
      <c r="AFY790" s="9"/>
      <c r="AFZ790" s="9"/>
      <c r="AGA790" s="9"/>
      <c r="AGB790" s="9"/>
      <c r="AGC790" s="9"/>
      <c r="AGD790" s="9"/>
      <c r="AGE790" s="9"/>
      <c r="AGF790" s="9"/>
      <c r="AGG790" s="9"/>
      <c r="AGH790" s="9"/>
      <c r="AGI790" s="9"/>
      <c r="AGJ790" s="9"/>
      <c r="AGK790" s="9"/>
      <c r="AGL790" s="9"/>
      <c r="AGM790" s="9"/>
      <c r="AGN790" s="9"/>
      <c r="AGO790" s="9"/>
      <c r="AGP790" s="9"/>
      <c r="AGQ790" s="9"/>
      <c r="AGR790" s="9"/>
      <c r="AGS790" s="9"/>
      <c r="AGT790" s="9"/>
      <c r="AGU790" s="9"/>
      <c r="AGV790" s="9"/>
      <c r="AGW790" s="9"/>
      <c r="AGX790" s="9"/>
      <c r="AGY790" s="9"/>
      <c r="AGZ790" s="9"/>
      <c r="AHA790" s="9"/>
      <c r="AHB790" s="9"/>
      <c r="AHC790" s="9"/>
      <c r="AHD790" s="9"/>
      <c r="AHE790" s="9"/>
      <c r="AHF790" s="9"/>
      <c r="AHG790" s="9"/>
      <c r="AHH790" s="9"/>
      <c r="AHI790" s="9"/>
      <c r="AHJ790" s="9"/>
      <c r="AHK790" s="9"/>
      <c r="AHL790" s="9"/>
      <c r="AHM790" s="9"/>
      <c r="AHN790" s="9"/>
      <c r="AHO790" s="9"/>
      <c r="AHP790" s="9"/>
      <c r="AHQ790" s="9"/>
      <c r="AHR790" s="9"/>
      <c r="AHS790" s="9"/>
      <c r="AHT790" s="9"/>
      <c r="AHU790" s="9"/>
      <c r="AHV790" s="9"/>
      <c r="AHW790" s="9"/>
      <c r="AHX790" s="9"/>
      <c r="AHY790" s="9"/>
      <c r="AHZ790" s="9"/>
      <c r="AIA790" s="9"/>
      <c r="AIB790" s="9"/>
      <c r="AIC790" s="9"/>
      <c r="AID790" s="9"/>
      <c r="AIE790" s="9"/>
      <c r="AIF790" s="9"/>
      <c r="AIG790" s="9"/>
      <c r="AIH790" s="9"/>
      <c r="AII790" s="9"/>
      <c r="AIJ790" s="9"/>
      <c r="AIK790" s="9"/>
      <c r="AIL790" s="9"/>
      <c r="AIM790" s="9"/>
      <c r="AIN790" s="9"/>
      <c r="AIO790" s="9"/>
      <c r="AIP790" s="9"/>
      <c r="AIQ790" s="9"/>
      <c r="AIR790" s="9"/>
      <c r="AIS790" s="9"/>
      <c r="AIT790" s="9"/>
      <c r="AIU790" s="9"/>
      <c r="AIV790" s="9"/>
      <c r="AIW790" s="9"/>
      <c r="AIX790" s="9"/>
      <c r="AIY790" s="9"/>
      <c r="AIZ790" s="9"/>
      <c r="AJA790" s="9"/>
      <c r="AJB790" s="9"/>
      <c r="AJC790" s="9"/>
      <c r="AJD790" s="9"/>
      <c r="AJE790" s="9"/>
      <c r="AJF790" s="9"/>
      <c r="AJG790" s="9"/>
      <c r="AJH790" s="9"/>
      <c r="AJI790" s="9"/>
      <c r="AJJ790" s="9"/>
      <c r="AJK790" s="9"/>
      <c r="AJL790" s="9"/>
      <c r="AJM790" s="9"/>
      <c r="AJN790" s="9"/>
      <c r="AJO790" s="9"/>
      <c r="AJP790" s="9"/>
      <c r="AJQ790" s="9"/>
      <c r="AJR790" s="9"/>
      <c r="AJS790" s="9"/>
      <c r="AJT790" s="9"/>
      <c r="AJU790" s="9"/>
      <c r="AJV790" s="9"/>
      <c r="AJW790" s="9"/>
      <c r="AJX790" s="9"/>
      <c r="AJY790" s="9"/>
      <c r="AJZ790" s="9"/>
      <c r="AKA790" s="9"/>
      <c r="AKB790" s="9"/>
      <c r="AKC790" s="9"/>
      <c r="AKD790" s="9"/>
      <c r="AKE790" s="9"/>
      <c r="AKF790" s="9"/>
      <c r="AKG790" s="9"/>
      <c r="AKH790" s="9"/>
      <c r="AKI790" s="9"/>
      <c r="AKJ790" s="9"/>
      <c r="AKK790" s="9"/>
      <c r="AKL790" s="9"/>
      <c r="AKM790" s="9"/>
      <c r="AKN790" s="9"/>
      <c r="AKO790" s="9"/>
      <c r="AKP790" s="9"/>
      <c r="AKQ790" s="9"/>
      <c r="AKR790" s="9"/>
      <c r="AKS790" s="9"/>
      <c r="AKT790" s="9"/>
      <c r="AKU790" s="9"/>
      <c r="AKV790" s="9"/>
      <c r="AKW790" s="9"/>
      <c r="AKX790" s="9"/>
      <c r="AKY790" s="9"/>
      <c r="AKZ790" s="9"/>
      <c r="ALA790" s="9"/>
      <c r="ALB790" s="9"/>
      <c r="ALC790" s="9"/>
      <c r="ALD790" s="9"/>
      <c r="ALE790" s="9"/>
      <c r="ALF790" s="9"/>
      <c r="ALG790" s="9"/>
      <c r="ALH790" s="9"/>
      <c r="ALI790" s="9"/>
      <c r="ALJ790" s="9"/>
      <c r="ALK790" s="9"/>
      <c r="ALL790" s="9"/>
      <c r="ALM790" s="9"/>
      <c r="ALN790" s="9"/>
      <c r="ALO790" s="9"/>
      <c r="ALP790" s="9"/>
      <c r="ALQ790" s="9"/>
      <c r="ALR790" s="9"/>
      <c r="ALS790" s="9"/>
      <c r="ALT790" s="9"/>
      <c r="ALU790" s="9"/>
      <c r="ALV790" s="9"/>
      <c r="ALW790" s="9"/>
      <c r="ALX790" s="9"/>
      <c r="ALY790" s="9"/>
      <c r="ALZ790" s="9"/>
      <c r="AMA790" s="9"/>
      <c r="AMB790" s="9"/>
      <c r="AMC790" s="9"/>
      <c r="AMD790" s="9"/>
      <c r="AME790" s="9"/>
      <c r="AMF790" s="9"/>
      <c r="AMG790" s="9"/>
      <c r="AMH790" s="9"/>
      <c r="AMI790" s="9"/>
      <c r="AMJ790" s="9"/>
      <c r="AMK790" s="9"/>
      <c r="AML790" s="9"/>
      <c r="AMM790" s="9"/>
      <c r="AMN790" s="9"/>
      <c r="AMO790" s="9"/>
      <c r="AMP790" s="9"/>
      <c r="AMQ790" s="9"/>
      <c r="AMR790" s="9"/>
      <c r="AMS790" s="9"/>
      <c r="AMT790" s="9"/>
      <c r="AMU790" s="9"/>
      <c r="AMV790" s="9"/>
      <c r="AMW790" s="9"/>
      <c r="AMX790" s="9"/>
      <c r="AMY790" s="9"/>
      <c r="AMZ790" s="9"/>
      <c r="ANA790" s="9"/>
      <c r="ANB790" s="9"/>
      <c r="ANC790" s="9"/>
      <c r="AND790" s="9"/>
      <c r="ANE790" s="9"/>
      <c r="ANF790" s="9"/>
      <c r="ANG790" s="9"/>
      <c r="ANH790" s="9"/>
      <c r="ANI790" s="9"/>
      <c r="ANJ790" s="9"/>
      <c r="ANK790" s="9"/>
      <c r="ANL790" s="9"/>
      <c r="ANM790" s="9"/>
      <c r="ANN790" s="9"/>
      <c r="ANO790" s="9"/>
      <c r="ANP790" s="9"/>
      <c r="ANQ790" s="9"/>
      <c r="ANR790" s="9"/>
      <c r="ANS790" s="9"/>
      <c r="ANT790" s="9"/>
      <c r="ANU790" s="9"/>
      <c r="ANV790" s="9"/>
      <c r="ANW790" s="9"/>
      <c r="ANX790" s="9"/>
      <c r="ANY790" s="9"/>
      <c r="ANZ790" s="9"/>
      <c r="AOA790" s="9"/>
      <c r="AOB790" s="9"/>
      <c r="AOC790" s="9"/>
      <c r="AOD790" s="9"/>
      <c r="AOE790" s="9"/>
      <c r="AOF790" s="9"/>
      <c r="AOG790" s="9"/>
      <c r="AOH790" s="9"/>
      <c r="AOI790" s="9"/>
      <c r="AOJ790" s="9"/>
      <c r="AOK790" s="9"/>
      <c r="AOL790" s="9"/>
      <c r="AOM790" s="9"/>
      <c r="AON790" s="9"/>
      <c r="AOO790" s="9"/>
      <c r="AOP790" s="9"/>
      <c r="AOQ790" s="9"/>
      <c r="AOR790" s="9"/>
      <c r="AOS790" s="9"/>
      <c r="AOT790" s="9"/>
      <c r="AOU790" s="9"/>
      <c r="AOV790" s="9"/>
      <c r="AOW790" s="9"/>
      <c r="AOX790" s="9"/>
      <c r="AOY790" s="9"/>
      <c r="AOZ790" s="9"/>
      <c r="APA790" s="9"/>
      <c r="APB790" s="9"/>
      <c r="APC790" s="9"/>
      <c r="APD790" s="9"/>
      <c r="APE790" s="9"/>
      <c r="APF790" s="9"/>
      <c r="APG790" s="9"/>
      <c r="APH790" s="9"/>
      <c r="API790" s="9"/>
      <c r="APJ790" s="9"/>
      <c r="APK790" s="9"/>
      <c r="APL790" s="9"/>
      <c r="APM790" s="9"/>
      <c r="APN790" s="9"/>
      <c r="APO790" s="9"/>
      <c r="APP790" s="9"/>
      <c r="APQ790" s="9"/>
      <c r="APR790" s="9"/>
      <c r="APS790" s="9"/>
      <c r="APT790" s="9"/>
      <c r="APU790" s="9"/>
      <c r="APV790" s="9"/>
      <c r="APW790" s="9"/>
      <c r="APX790" s="9"/>
      <c r="APY790" s="9"/>
      <c r="APZ790" s="9"/>
      <c r="AQA790" s="9"/>
      <c r="AQB790" s="9"/>
      <c r="AQC790" s="9"/>
      <c r="AQD790" s="9"/>
      <c r="AQE790" s="9"/>
      <c r="AQF790" s="9"/>
      <c r="AQG790" s="9"/>
      <c r="AQH790" s="9"/>
      <c r="AQI790" s="9"/>
      <c r="AQJ790" s="9"/>
      <c r="AQK790" s="9"/>
      <c r="AQL790" s="9"/>
      <c r="AQM790" s="9"/>
      <c r="AQN790" s="9"/>
      <c r="AQO790" s="9"/>
      <c r="AQP790" s="9"/>
      <c r="AQQ790" s="9"/>
      <c r="AQR790" s="9"/>
      <c r="AQS790" s="9"/>
      <c r="AQT790" s="9"/>
      <c r="AQU790" s="9"/>
      <c r="AQV790" s="9"/>
      <c r="AQW790" s="9"/>
      <c r="AQX790" s="9"/>
      <c r="AQY790" s="9"/>
      <c r="AQZ790" s="9"/>
      <c r="ARA790" s="9"/>
      <c r="ARB790" s="9"/>
      <c r="ARC790" s="9"/>
      <c r="ARD790" s="9"/>
      <c r="ARE790" s="9"/>
      <c r="ARF790" s="9"/>
      <c r="ARG790" s="9"/>
      <c r="ARH790" s="9"/>
      <c r="ARI790" s="9"/>
      <c r="ARJ790" s="9"/>
      <c r="ARK790" s="9"/>
      <c r="ARL790" s="9"/>
      <c r="ARM790" s="9"/>
      <c r="ARN790" s="9"/>
      <c r="ARO790" s="9"/>
      <c r="ARP790" s="9"/>
      <c r="ARQ790" s="9"/>
      <c r="ARR790" s="9"/>
      <c r="ARS790" s="9"/>
      <c r="ART790" s="9"/>
      <c r="ARU790" s="9"/>
      <c r="ARV790" s="9"/>
      <c r="ARW790" s="9"/>
      <c r="ARX790" s="9"/>
      <c r="ARY790" s="9"/>
      <c r="ARZ790" s="9"/>
      <c r="ASA790" s="9"/>
      <c r="ASB790" s="9"/>
      <c r="ASC790" s="9"/>
      <c r="ASD790" s="9"/>
      <c r="ASE790" s="9"/>
      <c r="ASF790" s="9"/>
      <c r="ASG790" s="9"/>
      <c r="ASH790" s="9"/>
      <c r="ASI790" s="9"/>
      <c r="ASJ790" s="9"/>
      <c r="ASK790" s="9"/>
      <c r="ASL790" s="9"/>
      <c r="ASM790" s="9"/>
      <c r="ASN790" s="9"/>
      <c r="ASO790" s="9"/>
      <c r="ASP790" s="9"/>
      <c r="ASQ790" s="9"/>
      <c r="ASR790" s="9"/>
      <c r="ASS790" s="9"/>
      <c r="AST790" s="9"/>
      <c r="ASU790" s="9"/>
      <c r="ASV790" s="9"/>
      <c r="ASW790" s="9"/>
      <c r="ASX790" s="9"/>
      <c r="ASY790" s="9"/>
      <c r="ASZ790" s="9"/>
      <c r="ATA790" s="9"/>
      <c r="ATB790" s="9"/>
      <c r="ATC790" s="9"/>
      <c r="ATD790" s="9"/>
      <c r="ATE790" s="9"/>
      <c r="ATF790" s="9"/>
      <c r="ATG790" s="9"/>
      <c r="ATH790" s="9"/>
      <c r="ATI790" s="9"/>
      <c r="ATJ790" s="9"/>
      <c r="ATK790" s="9"/>
      <c r="ATL790" s="9"/>
      <c r="ATM790" s="9"/>
      <c r="ATN790" s="9"/>
      <c r="ATO790" s="9"/>
      <c r="ATP790" s="9"/>
      <c r="ATQ790" s="9"/>
      <c r="ATR790" s="9"/>
      <c r="ATS790" s="9"/>
      <c r="ATT790" s="9"/>
      <c r="ATU790" s="9"/>
      <c r="ATV790" s="9"/>
      <c r="ATW790" s="9"/>
      <c r="ATX790" s="9"/>
      <c r="ATY790" s="9"/>
      <c r="ATZ790" s="9"/>
      <c r="AUA790" s="9"/>
      <c r="AUB790" s="9"/>
      <c r="AUC790" s="9"/>
      <c r="AUD790" s="9"/>
      <c r="AUE790" s="9"/>
      <c r="AUF790" s="9"/>
      <c r="AUG790" s="9"/>
      <c r="AUH790" s="9"/>
      <c r="AUI790" s="9"/>
      <c r="AUJ790" s="9"/>
      <c r="AUK790" s="9"/>
      <c r="AUL790" s="9"/>
      <c r="AUM790" s="9"/>
      <c r="AUN790" s="9"/>
      <c r="AUO790" s="9"/>
      <c r="AUP790" s="9"/>
      <c r="AUQ790" s="9"/>
      <c r="AUR790" s="9"/>
      <c r="AUS790" s="9"/>
      <c r="AUT790" s="9"/>
      <c r="AUU790" s="9"/>
      <c r="AUV790" s="9"/>
      <c r="AUW790" s="9"/>
      <c r="AUX790" s="9"/>
      <c r="AUY790" s="9"/>
      <c r="AUZ790" s="9"/>
      <c r="AVA790" s="9"/>
      <c r="AVB790" s="9"/>
      <c r="AVC790" s="9"/>
      <c r="AVD790" s="9"/>
      <c r="AVE790" s="9"/>
      <c r="AVF790" s="9"/>
      <c r="AVG790" s="9"/>
      <c r="AVH790" s="9"/>
      <c r="AVI790" s="9"/>
      <c r="AVJ790" s="9"/>
      <c r="AVK790" s="9"/>
      <c r="AVL790" s="9"/>
      <c r="AVM790" s="9"/>
      <c r="AVN790" s="9"/>
      <c r="AVO790" s="9"/>
      <c r="AVP790" s="9"/>
      <c r="AVQ790" s="9"/>
      <c r="AVR790" s="9"/>
      <c r="AVS790" s="9"/>
      <c r="AVT790" s="9"/>
      <c r="AVU790" s="9"/>
      <c r="AVV790" s="9"/>
      <c r="AVW790" s="9"/>
      <c r="AVX790" s="9"/>
      <c r="AVY790" s="9"/>
      <c r="AVZ790" s="9"/>
      <c r="AWA790" s="9"/>
      <c r="AWB790" s="9"/>
      <c r="AWC790" s="9"/>
      <c r="AWD790" s="9"/>
      <c r="AWE790" s="9"/>
      <c r="AWF790" s="9"/>
      <c r="AWG790" s="9"/>
      <c r="AWH790" s="9"/>
      <c r="AWI790" s="9"/>
      <c r="AWJ790" s="9"/>
      <c r="AWK790" s="9"/>
      <c r="AWL790" s="9"/>
      <c r="AWM790" s="9"/>
      <c r="AWN790" s="9"/>
      <c r="AWO790" s="9"/>
      <c r="AWP790" s="9"/>
      <c r="AWQ790" s="9"/>
      <c r="AWR790" s="9"/>
      <c r="AWS790" s="9"/>
      <c r="AWT790" s="9"/>
      <c r="AWU790" s="9"/>
      <c r="AWV790" s="9"/>
      <c r="AWW790" s="9"/>
      <c r="AWX790" s="9"/>
      <c r="AWY790" s="9"/>
      <c r="AWZ790" s="9"/>
      <c r="AXA790" s="9"/>
      <c r="AXB790" s="9"/>
      <c r="AXC790" s="9"/>
      <c r="AXD790" s="9"/>
      <c r="AXE790" s="9"/>
      <c r="AXF790" s="9"/>
      <c r="AXG790" s="9"/>
      <c r="AXH790" s="9"/>
      <c r="AXI790" s="9"/>
      <c r="AXJ790" s="9"/>
      <c r="AXK790" s="9"/>
      <c r="AXL790" s="9"/>
      <c r="AXM790" s="9"/>
      <c r="AXN790" s="9"/>
      <c r="AXO790" s="9"/>
      <c r="AXP790" s="9"/>
      <c r="AXQ790" s="9"/>
      <c r="AXR790" s="9"/>
      <c r="AXS790" s="9"/>
      <c r="AXT790" s="9"/>
      <c r="AXU790" s="9"/>
      <c r="AXV790" s="9"/>
      <c r="AXW790" s="9"/>
      <c r="AXX790" s="9"/>
      <c r="AXY790" s="9"/>
      <c r="AXZ790" s="9"/>
      <c r="AYA790" s="9"/>
      <c r="AYB790" s="9"/>
      <c r="AYC790" s="9"/>
      <c r="AYD790" s="9"/>
      <c r="AYE790" s="9"/>
      <c r="AYF790" s="9"/>
      <c r="AYG790" s="9"/>
      <c r="AYH790" s="9"/>
      <c r="AYI790" s="9"/>
      <c r="AYJ790" s="9"/>
      <c r="AYK790" s="9"/>
      <c r="AYL790" s="9"/>
      <c r="AYM790" s="9"/>
      <c r="AYN790" s="9"/>
      <c r="AYO790" s="9"/>
      <c r="AYP790" s="9"/>
      <c r="AYQ790" s="9"/>
      <c r="AYR790" s="9"/>
      <c r="AYS790" s="9"/>
      <c r="AYT790" s="9"/>
      <c r="AYU790" s="9"/>
      <c r="AYV790" s="9"/>
      <c r="AYW790" s="9"/>
      <c r="AYX790" s="9"/>
      <c r="AYY790" s="9"/>
      <c r="AYZ790" s="9"/>
      <c r="AZA790" s="9"/>
      <c r="AZB790" s="9"/>
      <c r="AZC790" s="9"/>
      <c r="AZD790" s="9"/>
      <c r="AZE790" s="9"/>
      <c r="AZF790" s="9"/>
      <c r="AZG790" s="9"/>
      <c r="AZH790" s="9"/>
      <c r="AZI790" s="9"/>
      <c r="AZJ790" s="9"/>
      <c r="AZK790" s="9"/>
      <c r="AZL790" s="9"/>
      <c r="AZM790" s="9"/>
      <c r="AZN790" s="9"/>
      <c r="AZO790" s="9"/>
      <c r="AZP790" s="9"/>
      <c r="AZQ790" s="9"/>
      <c r="AZR790" s="9"/>
      <c r="AZS790" s="9"/>
      <c r="AZT790" s="9"/>
      <c r="AZU790" s="9"/>
      <c r="AZV790" s="9"/>
      <c r="AZW790" s="9"/>
      <c r="AZX790" s="9"/>
      <c r="AZY790" s="9"/>
      <c r="AZZ790" s="9"/>
      <c r="BAA790" s="9"/>
      <c r="BAB790" s="9"/>
      <c r="BAC790" s="9"/>
      <c r="BAD790" s="9"/>
      <c r="BAE790" s="9"/>
      <c r="BAF790" s="9"/>
      <c r="BAG790" s="9"/>
      <c r="BAH790" s="9"/>
      <c r="BAI790" s="9"/>
      <c r="BAJ790" s="9"/>
      <c r="BAK790" s="9"/>
      <c r="BAL790" s="9"/>
      <c r="BAM790" s="9"/>
      <c r="BAN790" s="9"/>
      <c r="BAO790" s="9"/>
      <c r="BAP790" s="9"/>
      <c r="BAQ790" s="9"/>
      <c r="BAR790" s="9"/>
      <c r="BAS790" s="9"/>
      <c r="BAT790" s="9"/>
      <c r="BAU790" s="9"/>
      <c r="BAV790" s="9"/>
      <c r="BAW790" s="9"/>
      <c r="BAX790" s="9"/>
      <c r="BAY790" s="9"/>
      <c r="BAZ790" s="9"/>
      <c r="BBA790" s="9"/>
      <c r="BBB790" s="9"/>
      <c r="BBC790" s="9"/>
      <c r="BBD790" s="9"/>
      <c r="BBE790" s="9"/>
      <c r="BBF790" s="9"/>
      <c r="BBG790" s="9"/>
      <c r="BBH790" s="9"/>
      <c r="BBI790" s="9"/>
      <c r="BBJ790" s="9"/>
      <c r="BBK790" s="9"/>
      <c r="BBL790" s="9"/>
      <c r="BBM790" s="9"/>
      <c r="BBN790" s="9"/>
      <c r="BBO790" s="9"/>
      <c r="BBP790" s="9"/>
      <c r="BBQ790" s="9"/>
      <c r="BBR790" s="9"/>
      <c r="BBS790" s="9"/>
      <c r="BBT790" s="9"/>
      <c r="BBU790" s="9"/>
      <c r="BBV790" s="9"/>
      <c r="BBW790" s="9"/>
      <c r="BBX790" s="9"/>
      <c r="BBY790" s="9"/>
      <c r="BBZ790" s="9"/>
      <c r="BCA790" s="9"/>
      <c r="BCB790" s="9"/>
      <c r="BCC790" s="9"/>
      <c r="BCD790" s="9"/>
      <c r="BCE790" s="9"/>
      <c r="BCF790" s="9"/>
      <c r="BCG790" s="9"/>
      <c r="BCH790" s="9"/>
      <c r="BCI790" s="9"/>
      <c r="BCJ790" s="9"/>
      <c r="BCK790" s="9"/>
      <c r="BCL790" s="9"/>
      <c r="BCM790" s="9"/>
      <c r="BCN790" s="9"/>
      <c r="BCO790" s="9"/>
      <c r="BCP790" s="9"/>
      <c r="BCQ790" s="9"/>
      <c r="BCR790" s="9"/>
      <c r="BCS790" s="9"/>
      <c r="BCT790" s="9"/>
      <c r="BCU790" s="9"/>
      <c r="BCV790" s="9"/>
      <c r="BCW790" s="9"/>
      <c r="BCX790" s="9"/>
      <c r="BCY790" s="9"/>
      <c r="BCZ790" s="9"/>
      <c r="BDA790" s="9"/>
      <c r="BDB790" s="9"/>
      <c r="BDC790" s="9"/>
      <c r="BDD790" s="9"/>
      <c r="BDE790" s="9"/>
      <c r="BDF790" s="9"/>
      <c r="BDG790" s="9"/>
      <c r="BDH790" s="9"/>
      <c r="BDI790" s="9"/>
      <c r="BDJ790" s="9"/>
      <c r="BDK790" s="9"/>
      <c r="BDL790" s="9"/>
      <c r="BDM790" s="9"/>
      <c r="BDN790" s="9"/>
      <c r="BDO790" s="9"/>
      <c r="BDP790" s="9"/>
      <c r="BDQ790" s="9"/>
      <c r="BDR790" s="9"/>
      <c r="BDS790" s="9"/>
      <c r="BDT790" s="9"/>
      <c r="BDU790" s="9"/>
      <c r="BDV790" s="9"/>
      <c r="BDW790" s="9"/>
      <c r="BDX790" s="9"/>
      <c r="BDY790" s="9"/>
      <c r="BDZ790" s="9"/>
      <c r="BEA790" s="9"/>
      <c r="BEB790" s="9"/>
      <c r="BEC790" s="9"/>
      <c r="BED790" s="9"/>
      <c r="BEE790" s="9"/>
      <c r="BEF790" s="9"/>
      <c r="BEG790" s="9"/>
      <c r="BEH790" s="9"/>
      <c r="BEI790" s="9"/>
      <c r="BEJ790" s="9"/>
      <c r="BEK790" s="9"/>
      <c r="BEL790" s="9"/>
      <c r="BEM790" s="9"/>
      <c r="BEN790" s="9"/>
      <c r="BEO790" s="9"/>
      <c r="BEP790" s="9"/>
      <c r="BEQ790" s="9"/>
      <c r="BER790" s="9"/>
      <c r="BES790" s="9"/>
      <c r="BET790" s="9"/>
      <c r="BEU790" s="9"/>
      <c r="BEV790" s="9"/>
      <c r="BEW790" s="9"/>
      <c r="BEX790" s="9"/>
      <c r="BEY790" s="9"/>
      <c r="BEZ790" s="9"/>
      <c r="BFA790" s="9"/>
      <c r="BFB790" s="9"/>
      <c r="BFC790" s="9"/>
      <c r="BFD790" s="9"/>
      <c r="BFE790" s="9"/>
      <c r="BFF790" s="9"/>
      <c r="BFG790" s="9"/>
      <c r="BFH790" s="9"/>
      <c r="BFI790" s="9"/>
      <c r="BFJ790" s="9"/>
      <c r="BFK790" s="9"/>
      <c r="BFL790" s="9"/>
      <c r="BFM790" s="9"/>
      <c r="BFN790" s="9"/>
      <c r="BFO790" s="9"/>
      <c r="BFP790" s="9"/>
      <c r="BFQ790" s="9"/>
      <c r="BFR790" s="9"/>
      <c r="BFS790" s="9"/>
      <c r="BFT790" s="9"/>
      <c r="BFU790" s="9"/>
      <c r="BFV790" s="9"/>
      <c r="BFW790" s="9"/>
      <c r="BFX790" s="9"/>
      <c r="BFY790" s="9"/>
      <c r="BFZ790" s="9"/>
      <c r="BGA790" s="9"/>
      <c r="BGB790" s="9"/>
      <c r="BGC790" s="9"/>
      <c r="BGD790" s="9"/>
      <c r="BGE790" s="9"/>
      <c r="BGF790" s="9"/>
      <c r="BGG790" s="9"/>
      <c r="BGH790" s="9"/>
      <c r="BGI790" s="9"/>
      <c r="BGJ790" s="9"/>
      <c r="BGK790" s="9"/>
      <c r="BGL790" s="9"/>
      <c r="BGM790" s="9"/>
      <c r="BGN790" s="9"/>
      <c r="BGO790" s="9"/>
      <c r="BGP790" s="9"/>
      <c r="BGQ790" s="9"/>
      <c r="BGR790" s="9"/>
      <c r="BGS790" s="9"/>
      <c r="BGT790" s="9"/>
      <c r="BGU790" s="9"/>
      <c r="BGV790" s="9"/>
      <c r="BGW790" s="9"/>
      <c r="BGX790" s="9"/>
      <c r="BGY790" s="9"/>
      <c r="BGZ790" s="9"/>
      <c r="BHA790" s="9"/>
      <c r="BHB790" s="9"/>
      <c r="BHC790" s="9"/>
      <c r="BHD790" s="9"/>
      <c r="BHE790" s="9"/>
      <c r="BHF790" s="9"/>
      <c r="BHG790" s="9"/>
      <c r="BHH790" s="9"/>
      <c r="BHI790" s="9"/>
      <c r="BHJ790" s="9"/>
      <c r="BHK790" s="9"/>
      <c r="BHL790" s="9"/>
      <c r="BHM790" s="9"/>
      <c r="BHN790" s="9"/>
      <c r="BHO790" s="9"/>
      <c r="BHP790" s="9"/>
      <c r="BHQ790" s="9"/>
      <c r="BHR790" s="9"/>
      <c r="BHS790" s="9"/>
      <c r="BHT790" s="9"/>
      <c r="BHU790" s="9"/>
      <c r="BHV790" s="9"/>
      <c r="BHW790" s="9"/>
      <c r="BHX790" s="9"/>
      <c r="BHY790" s="9"/>
      <c r="BHZ790" s="9"/>
      <c r="BIA790" s="9"/>
      <c r="BIB790" s="9"/>
      <c r="BIC790" s="9"/>
      <c r="BID790" s="9"/>
      <c r="BIE790" s="9"/>
      <c r="BIF790" s="9"/>
      <c r="BIG790" s="9"/>
      <c r="BIH790" s="9"/>
      <c r="BII790" s="9"/>
      <c r="BIJ790" s="9"/>
      <c r="BIK790" s="9"/>
      <c r="BIL790" s="9"/>
      <c r="BIM790" s="9"/>
      <c r="BIN790" s="9"/>
      <c r="BIO790" s="9"/>
      <c r="BIP790" s="9"/>
      <c r="BIQ790" s="9"/>
      <c r="BIR790" s="9"/>
      <c r="BIS790" s="9"/>
      <c r="BIT790" s="9"/>
      <c r="BIU790" s="9"/>
      <c r="BIV790" s="9"/>
      <c r="BIW790" s="9"/>
      <c r="BIX790" s="9"/>
      <c r="BIY790" s="9"/>
      <c r="BIZ790" s="9"/>
      <c r="BJA790" s="9"/>
      <c r="BJB790" s="9"/>
      <c r="BJC790" s="9"/>
      <c r="BJD790" s="9"/>
      <c r="BJE790" s="9"/>
      <c r="BJF790" s="9"/>
      <c r="BJG790" s="9"/>
      <c r="BJH790" s="9"/>
      <c r="BJI790" s="9"/>
      <c r="BJJ790" s="9"/>
      <c r="BJK790" s="9"/>
      <c r="BJL790" s="9"/>
      <c r="BJM790" s="9"/>
      <c r="BJN790" s="9"/>
      <c r="BJO790" s="9"/>
      <c r="BJP790" s="9"/>
      <c r="BJQ790" s="9"/>
      <c r="BJR790" s="9"/>
      <c r="BJS790" s="9"/>
      <c r="BJT790" s="9"/>
      <c r="BJU790" s="9"/>
      <c r="BJV790" s="9"/>
      <c r="BJW790" s="9"/>
      <c r="BJX790" s="9"/>
      <c r="BJY790" s="9"/>
      <c r="BJZ790" s="9"/>
      <c r="BKA790" s="9"/>
      <c r="BKB790" s="9"/>
      <c r="BKC790" s="9"/>
      <c r="BKD790" s="9"/>
      <c r="BKE790" s="9"/>
      <c r="BKF790" s="9"/>
      <c r="BKG790" s="9"/>
      <c r="BKH790" s="9"/>
      <c r="BKI790" s="9"/>
      <c r="BKJ790" s="9"/>
      <c r="BKK790" s="9"/>
      <c r="BKL790" s="9"/>
      <c r="BKM790" s="9"/>
      <c r="BKN790" s="9"/>
      <c r="BKO790" s="9"/>
      <c r="BKP790" s="9"/>
      <c r="BKQ790" s="9"/>
      <c r="BKR790" s="9"/>
      <c r="BKS790" s="9"/>
      <c r="BKT790" s="9"/>
      <c r="BKU790" s="9"/>
      <c r="BKV790" s="9"/>
      <c r="BKW790" s="9"/>
      <c r="BKX790" s="9"/>
      <c r="BKY790" s="9"/>
      <c r="BKZ790" s="9"/>
      <c r="BLA790" s="9"/>
      <c r="BLB790" s="9"/>
      <c r="BLC790" s="9"/>
      <c r="BLD790" s="9"/>
      <c r="BLE790" s="9"/>
      <c r="BLF790" s="9"/>
      <c r="BLG790" s="9"/>
      <c r="BLH790" s="9"/>
      <c r="BLI790" s="9"/>
      <c r="BLJ790" s="9"/>
      <c r="BLK790" s="9"/>
      <c r="BLL790" s="9"/>
      <c r="BLM790" s="9"/>
      <c r="BLN790" s="9"/>
      <c r="BLO790" s="9"/>
      <c r="BLP790" s="9"/>
      <c r="BLQ790" s="9"/>
      <c r="BLR790" s="9"/>
      <c r="BLS790" s="9"/>
      <c r="BLT790" s="9"/>
      <c r="BLU790" s="9"/>
      <c r="BLV790" s="9"/>
      <c r="BLW790" s="9"/>
      <c r="BLX790" s="9"/>
      <c r="BLY790" s="9"/>
      <c r="BLZ790" s="9"/>
      <c r="BMA790" s="9"/>
      <c r="BMB790" s="9"/>
      <c r="BMC790" s="9"/>
      <c r="BMD790" s="9"/>
      <c r="BME790" s="9"/>
      <c r="BMF790" s="9"/>
      <c r="BMG790" s="9"/>
      <c r="BMH790" s="9"/>
      <c r="BMI790" s="9"/>
      <c r="BMJ790" s="9"/>
      <c r="BMK790" s="9"/>
      <c r="BML790" s="9"/>
      <c r="BMM790" s="9"/>
      <c r="BMN790" s="9"/>
      <c r="BMO790" s="9"/>
      <c r="BMP790" s="9"/>
      <c r="BMQ790" s="9"/>
      <c r="BMR790" s="9"/>
      <c r="BMS790" s="9"/>
      <c r="BMT790" s="9"/>
      <c r="BMU790" s="9"/>
      <c r="BMV790" s="9"/>
      <c r="BMW790" s="9"/>
      <c r="BMX790" s="9"/>
      <c r="BMY790" s="9"/>
      <c r="BMZ790" s="9"/>
      <c r="BNA790" s="9"/>
      <c r="BNB790" s="9"/>
      <c r="BNC790" s="9"/>
      <c r="BND790" s="9"/>
      <c r="BNE790" s="9"/>
      <c r="BNF790" s="9"/>
      <c r="BNG790" s="9"/>
      <c r="BNH790" s="9"/>
      <c r="BNI790" s="9"/>
      <c r="BNJ790" s="9"/>
      <c r="BNK790" s="9"/>
      <c r="BNL790" s="9"/>
      <c r="BNM790" s="9"/>
      <c r="BNN790" s="9"/>
      <c r="BNO790" s="9"/>
      <c r="BNP790" s="9"/>
      <c r="BNQ790" s="9"/>
      <c r="BNR790" s="9"/>
      <c r="BNS790" s="9"/>
      <c r="BNT790" s="9"/>
      <c r="BNU790" s="9"/>
      <c r="BNV790" s="9"/>
      <c r="BNW790" s="9"/>
      <c r="BNX790" s="9"/>
      <c r="BNY790" s="9"/>
      <c r="BNZ790" s="9"/>
      <c r="BOA790" s="9"/>
      <c r="BOB790" s="9"/>
      <c r="BOC790" s="9"/>
      <c r="BOD790" s="9"/>
      <c r="BOE790" s="9"/>
      <c r="BOF790" s="9"/>
      <c r="BOG790" s="9"/>
      <c r="BOH790" s="9"/>
      <c r="BOI790" s="9"/>
      <c r="BOJ790" s="9"/>
      <c r="BOK790" s="9"/>
      <c r="BOL790" s="9"/>
      <c r="BOM790" s="9"/>
      <c r="BON790" s="9"/>
      <c r="BOO790" s="9"/>
      <c r="BOP790" s="9"/>
      <c r="BOQ790" s="9"/>
      <c r="BOR790" s="9"/>
      <c r="BOS790" s="9"/>
      <c r="BOT790" s="9"/>
      <c r="BOU790" s="9"/>
      <c r="BOV790" s="9"/>
      <c r="BOW790" s="9"/>
      <c r="BOX790" s="9"/>
      <c r="BOY790" s="9"/>
      <c r="BOZ790" s="9"/>
      <c r="BPA790" s="9"/>
      <c r="BPB790" s="9"/>
      <c r="BPC790" s="9"/>
      <c r="BPD790" s="9"/>
      <c r="BPE790" s="9"/>
      <c r="BPF790" s="9"/>
      <c r="BPG790" s="9"/>
    </row>
    <row r="791" spans="1:1775" s="10" customFormat="1" ht="20" x14ac:dyDescent="0.25">
      <c r="A791" s="277"/>
      <c r="B791" s="53" t="s">
        <v>45</v>
      </c>
      <c r="C791" s="67"/>
      <c r="D791" s="67" t="s">
        <v>2</v>
      </c>
      <c r="E791" s="67" t="s">
        <v>4</v>
      </c>
      <c r="F791" s="67"/>
      <c r="G791" s="70">
        <f>'Cat C '!$F$6</f>
        <v>0.111</v>
      </c>
      <c r="H791" s="67" t="s">
        <v>11</v>
      </c>
      <c r="I791" s="55">
        <f>'Cat C '!$H$6</f>
        <v>9.1999999999999998E-2</v>
      </c>
      <c r="J791" s="56">
        <f>'Cat C '!$I$6</f>
        <v>5.0000000000000001E-3</v>
      </c>
      <c r="K791" s="68" t="s">
        <v>12</v>
      </c>
      <c r="L791" s="67" t="s">
        <v>9</v>
      </c>
      <c r="M791" s="133"/>
      <c r="N791" s="174" t="s">
        <v>158</v>
      </c>
      <c r="O791" s="123"/>
      <c r="P791" s="171" t="s">
        <v>157</v>
      </c>
      <c r="Q791" s="9"/>
      <c r="R791" s="9"/>
      <c r="S791" s="9"/>
      <c r="T791" s="9"/>
      <c r="U791" s="9"/>
      <c r="V791" s="9"/>
      <c r="W791" s="9"/>
      <c r="X791" s="9"/>
      <c r="Y791" s="9"/>
      <c r="Z791" s="9"/>
      <c r="AA791" s="9"/>
      <c r="AB791" s="9"/>
      <c r="AC791" s="9"/>
      <c r="AD791" s="9"/>
      <c r="AE791" s="9"/>
      <c r="AF791" s="9"/>
      <c r="AG791" s="9"/>
      <c r="AH791" s="9"/>
      <c r="AI791" s="9"/>
      <c r="AJ791" s="9"/>
      <c r="AK791" s="9"/>
      <c r="AL791" s="9"/>
      <c r="AM791" s="9"/>
      <c r="AN791" s="9"/>
      <c r="AO791" s="9"/>
      <c r="AP791" s="9"/>
      <c r="AQ791" s="9"/>
      <c r="AR791" s="9"/>
      <c r="AS791" s="9"/>
      <c r="AT791" s="9"/>
      <c r="AU791" s="9"/>
      <c r="AV791" s="9"/>
      <c r="AW791" s="9"/>
      <c r="AX791" s="9"/>
      <c r="AY791" s="9"/>
      <c r="AZ791" s="9"/>
      <c r="BA791" s="9"/>
      <c r="BB791" s="9"/>
      <c r="BC791" s="9"/>
      <c r="BD791" s="9"/>
      <c r="BE791" s="9"/>
      <c r="BF791" s="9"/>
      <c r="BG791" s="9"/>
      <c r="BH791" s="9"/>
      <c r="BI791" s="9"/>
      <c r="BJ791" s="9"/>
      <c r="BK791" s="9"/>
      <c r="BL791" s="9"/>
      <c r="BM791" s="9"/>
      <c r="BN791" s="9"/>
      <c r="BO791" s="9"/>
      <c r="BP791" s="9"/>
      <c r="BQ791" s="9"/>
      <c r="BR791" s="9"/>
      <c r="BS791" s="9"/>
      <c r="BT791" s="9"/>
      <c r="BU791" s="9"/>
      <c r="BV791" s="9"/>
      <c r="BW791" s="9"/>
      <c r="BX791" s="9"/>
      <c r="BY791" s="9"/>
      <c r="BZ791" s="9"/>
      <c r="CA791" s="9"/>
      <c r="CB791" s="9"/>
      <c r="CC791" s="9"/>
      <c r="CD791" s="9"/>
      <c r="CE791" s="9"/>
      <c r="CF791" s="9"/>
      <c r="CG791" s="9"/>
      <c r="CH791" s="9"/>
      <c r="CI791" s="9"/>
      <c r="CJ791" s="9"/>
      <c r="CK791" s="9"/>
      <c r="CL791" s="9"/>
      <c r="CM791" s="9"/>
      <c r="CN791" s="9"/>
      <c r="CO791" s="9"/>
      <c r="CP791" s="9"/>
      <c r="CQ791" s="9"/>
      <c r="CR791" s="9"/>
      <c r="CS791" s="9"/>
      <c r="CT791" s="9"/>
      <c r="CU791" s="9"/>
      <c r="CV791" s="9"/>
      <c r="CW791" s="9"/>
      <c r="CX791" s="9"/>
      <c r="CY791" s="9"/>
      <c r="CZ791" s="9"/>
      <c r="DA791" s="9"/>
      <c r="DB791" s="9"/>
      <c r="DC791" s="9"/>
      <c r="DD791" s="9"/>
      <c r="DE791" s="9"/>
      <c r="DF791" s="9"/>
      <c r="DG791" s="9"/>
      <c r="DH791" s="9"/>
      <c r="DI791" s="9"/>
      <c r="DJ791" s="9"/>
      <c r="DK791" s="9"/>
      <c r="DL791" s="9"/>
      <c r="DM791" s="9"/>
      <c r="DN791" s="9"/>
      <c r="DO791" s="9"/>
      <c r="DP791" s="9"/>
      <c r="DQ791" s="9"/>
      <c r="DR791" s="9"/>
      <c r="DS791" s="9"/>
      <c r="DT791" s="9"/>
      <c r="DU791" s="9"/>
      <c r="DV791" s="9"/>
      <c r="DW791" s="9"/>
      <c r="DX791" s="9"/>
      <c r="DY791" s="9"/>
      <c r="DZ791" s="9"/>
      <c r="EA791" s="9"/>
      <c r="EB791" s="9"/>
      <c r="EC791" s="9"/>
      <c r="ED791" s="9"/>
      <c r="EE791" s="9"/>
      <c r="EF791" s="9"/>
      <c r="EG791" s="9"/>
      <c r="EH791" s="9"/>
      <c r="EI791" s="9"/>
      <c r="EJ791" s="9"/>
      <c r="EK791" s="9"/>
      <c r="EL791" s="9"/>
      <c r="EM791" s="9"/>
      <c r="EN791" s="9"/>
      <c r="EO791" s="9"/>
      <c r="EP791" s="9"/>
      <c r="EQ791" s="9"/>
      <c r="ER791" s="9"/>
      <c r="ES791" s="9"/>
      <c r="ET791" s="9"/>
      <c r="EU791" s="9"/>
      <c r="EV791" s="9"/>
      <c r="EW791" s="9"/>
      <c r="EX791" s="9"/>
      <c r="EY791" s="9"/>
      <c r="EZ791" s="9"/>
      <c r="FA791" s="9"/>
      <c r="FB791" s="9"/>
      <c r="FC791" s="9"/>
      <c r="FD791" s="9"/>
      <c r="FE791" s="9"/>
      <c r="FF791" s="9"/>
      <c r="FG791" s="9"/>
      <c r="FH791" s="9"/>
      <c r="FI791" s="9"/>
      <c r="FJ791" s="9"/>
      <c r="FK791" s="9"/>
      <c r="FL791" s="9"/>
      <c r="FM791" s="9"/>
      <c r="FN791" s="9"/>
      <c r="FO791" s="9"/>
      <c r="FP791" s="9"/>
      <c r="FQ791" s="9"/>
      <c r="FR791" s="9"/>
      <c r="FS791" s="9"/>
      <c r="FT791" s="9"/>
      <c r="FU791" s="9"/>
      <c r="FV791" s="9"/>
      <c r="FW791" s="9"/>
      <c r="FX791" s="9"/>
      <c r="FY791" s="9"/>
      <c r="FZ791" s="9"/>
      <c r="GA791" s="9"/>
      <c r="GB791" s="9"/>
      <c r="GC791" s="9"/>
      <c r="GD791" s="9"/>
      <c r="GE791" s="9"/>
      <c r="GF791" s="9"/>
      <c r="GG791" s="9"/>
      <c r="GH791" s="9"/>
      <c r="GI791" s="9"/>
      <c r="GJ791" s="9"/>
      <c r="GK791" s="9"/>
      <c r="GL791" s="9"/>
      <c r="GM791" s="9"/>
      <c r="GN791" s="9"/>
      <c r="GO791" s="9"/>
      <c r="GP791" s="9"/>
      <c r="GQ791" s="9"/>
      <c r="GR791" s="9"/>
      <c r="GS791" s="9"/>
      <c r="GT791" s="9"/>
      <c r="GU791" s="9"/>
      <c r="GV791" s="9"/>
      <c r="GW791" s="9"/>
      <c r="GX791" s="9"/>
      <c r="GY791" s="9"/>
      <c r="GZ791" s="9"/>
      <c r="HA791" s="9"/>
      <c r="HB791" s="9"/>
      <c r="HC791" s="9"/>
      <c r="HD791" s="9"/>
      <c r="HE791" s="9"/>
      <c r="HF791" s="9"/>
      <c r="HG791" s="9"/>
      <c r="HH791" s="9"/>
      <c r="HI791" s="9"/>
      <c r="HJ791" s="9"/>
      <c r="HK791" s="9"/>
      <c r="HL791" s="9"/>
      <c r="HM791" s="9"/>
      <c r="HN791" s="9"/>
      <c r="HO791" s="9"/>
      <c r="HP791" s="9"/>
      <c r="HQ791" s="9"/>
      <c r="HR791" s="9"/>
      <c r="HS791" s="9"/>
      <c r="HT791" s="9"/>
      <c r="HU791" s="9"/>
      <c r="HV791" s="9"/>
      <c r="HW791" s="9"/>
      <c r="HX791" s="9"/>
      <c r="HY791" s="9"/>
      <c r="HZ791" s="9"/>
      <c r="IA791" s="9"/>
      <c r="IB791" s="9"/>
      <c r="IC791" s="9"/>
      <c r="ID791" s="9"/>
      <c r="IE791" s="9"/>
      <c r="IF791" s="9"/>
      <c r="IG791" s="9"/>
      <c r="IH791" s="9"/>
      <c r="II791" s="9"/>
      <c r="IJ791" s="9"/>
      <c r="IK791" s="9"/>
      <c r="IL791" s="9"/>
      <c r="IM791" s="9"/>
      <c r="IN791" s="9"/>
      <c r="IO791" s="9"/>
      <c r="IP791" s="9"/>
      <c r="IQ791" s="9"/>
      <c r="IR791" s="9"/>
      <c r="IS791" s="9"/>
      <c r="IT791" s="9"/>
      <c r="IU791" s="9"/>
      <c r="IV791" s="9"/>
      <c r="IW791" s="9"/>
      <c r="IX791" s="9"/>
      <c r="IY791" s="9"/>
      <c r="IZ791" s="9"/>
      <c r="JA791" s="9"/>
      <c r="JB791" s="9"/>
      <c r="JC791" s="9"/>
      <c r="JD791" s="9"/>
      <c r="JE791" s="9"/>
      <c r="JF791" s="9"/>
      <c r="JG791" s="9"/>
      <c r="JH791" s="9"/>
      <c r="JI791" s="9"/>
      <c r="JJ791" s="9"/>
      <c r="JK791" s="9"/>
      <c r="JL791" s="9"/>
      <c r="JM791" s="9"/>
      <c r="JN791" s="9"/>
      <c r="JO791" s="9"/>
      <c r="JP791" s="9"/>
      <c r="JQ791" s="9"/>
      <c r="JR791" s="9"/>
      <c r="JS791" s="9"/>
      <c r="JT791" s="9"/>
      <c r="JU791" s="9"/>
      <c r="JV791" s="9"/>
      <c r="JW791" s="9"/>
      <c r="JX791" s="9"/>
      <c r="JY791" s="9"/>
      <c r="JZ791" s="9"/>
      <c r="KA791" s="9"/>
      <c r="KB791" s="9"/>
      <c r="KC791" s="9"/>
      <c r="KD791" s="9"/>
      <c r="KE791" s="9"/>
      <c r="KF791" s="9"/>
      <c r="KG791" s="9"/>
      <c r="KH791" s="9"/>
      <c r="KI791" s="9"/>
      <c r="KJ791" s="9"/>
      <c r="KK791" s="9"/>
      <c r="KL791" s="9"/>
      <c r="KM791" s="9"/>
      <c r="KN791" s="9"/>
      <c r="KO791" s="9"/>
      <c r="KP791" s="9"/>
      <c r="KQ791" s="9"/>
      <c r="KR791" s="9"/>
      <c r="KS791" s="9"/>
      <c r="KT791" s="9"/>
      <c r="KU791" s="9"/>
      <c r="KV791" s="9"/>
      <c r="KW791" s="9"/>
      <c r="KX791" s="9"/>
      <c r="KY791" s="9"/>
      <c r="KZ791" s="9"/>
      <c r="LA791" s="9"/>
      <c r="LB791" s="9"/>
      <c r="LC791" s="9"/>
      <c r="LD791" s="9"/>
      <c r="LE791" s="9"/>
      <c r="LF791" s="9"/>
      <c r="LG791" s="9"/>
      <c r="LH791" s="9"/>
      <c r="LI791" s="9"/>
      <c r="LJ791" s="9"/>
      <c r="LK791" s="9"/>
      <c r="LL791" s="9"/>
      <c r="LM791" s="9"/>
      <c r="LN791" s="9"/>
      <c r="LO791" s="9"/>
      <c r="LP791" s="9"/>
      <c r="LQ791" s="9"/>
      <c r="LR791" s="9"/>
      <c r="LS791" s="9"/>
      <c r="LT791" s="9"/>
      <c r="LU791" s="9"/>
      <c r="LV791" s="9"/>
      <c r="LW791" s="9"/>
      <c r="LX791" s="9"/>
      <c r="LY791" s="9"/>
      <c r="LZ791" s="9"/>
      <c r="MA791" s="9"/>
      <c r="MB791" s="9"/>
      <c r="MC791" s="9"/>
      <c r="MD791" s="9"/>
      <c r="ME791" s="9"/>
      <c r="MF791" s="9"/>
      <c r="MG791" s="9"/>
      <c r="MH791" s="9"/>
      <c r="MI791" s="9"/>
      <c r="MJ791" s="9"/>
      <c r="MK791" s="9"/>
      <c r="ML791" s="9"/>
      <c r="MM791" s="9"/>
      <c r="MN791" s="9"/>
      <c r="MO791" s="9"/>
      <c r="MP791" s="9"/>
      <c r="MQ791" s="9"/>
      <c r="MR791" s="9"/>
      <c r="MS791" s="9"/>
      <c r="MT791" s="9"/>
      <c r="MU791" s="9"/>
      <c r="MV791" s="9"/>
      <c r="MW791" s="9"/>
      <c r="MX791" s="9"/>
      <c r="MY791" s="9"/>
      <c r="MZ791" s="9"/>
      <c r="NA791" s="9"/>
      <c r="NB791" s="9"/>
      <c r="NC791" s="9"/>
      <c r="ND791" s="9"/>
      <c r="NE791" s="9"/>
      <c r="NF791" s="9"/>
      <c r="NG791" s="9"/>
      <c r="NH791" s="9"/>
      <c r="NI791" s="9"/>
      <c r="NJ791" s="9"/>
      <c r="NK791" s="9"/>
      <c r="NL791" s="9"/>
      <c r="NM791" s="9"/>
      <c r="NN791" s="9"/>
      <c r="NO791" s="9"/>
      <c r="NP791" s="9"/>
      <c r="NQ791" s="9"/>
      <c r="NR791" s="9"/>
      <c r="NS791" s="9"/>
      <c r="NT791" s="9"/>
      <c r="NU791" s="9"/>
      <c r="NV791" s="9"/>
      <c r="NW791" s="9"/>
      <c r="NX791" s="9"/>
      <c r="NY791" s="9"/>
      <c r="NZ791" s="9"/>
      <c r="OA791" s="9"/>
      <c r="OB791" s="9"/>
      <c r="OC791" s="9"/>
      <c r="OD791" s="9"/>
      <c r="OE791" s="9"/>
      <c r="OF791" s="9"/>
      <c r="OG791" s="9"/>
      <c r="OH791" s="9"/>
      <c r="OI791" s="9"/>
      <c r="OJ791" s="9"/>
      <c r="OK791" s="9"/>
      <c r="OL791" s="9"/>
      <c r="OM791" s="9"/>
      <c r="ON791" s="9"/>
      <c r="OO791" s="9"/>
      <c r="OP791" s="9"/>
      <c r="OQ791" s="9"/>
      <c r="OR791" s="9"/>
      <c r="OS791" s="9"/>
      <c r="OT791" s="9"/>
      <c r="OU791" s="9"/>
      <c r="OV791" s="9"/>
      <c r="OW791" s="9"/>
      <c r="OX791" s="9"/>
      <c r="OY791" s="9"/>
      <c r="OZ791" s="9"/>
      <c r="PA791" s="9"/>
      <c r="PB791" s="9"/>
      <c r="PC791" s="9"/>
      <c r="PD791" s="9"/>
      <c r="PE791" s="9"/>
      <c r="PF791" s="9"/>
      <c r="PG791" s="9"/>
      <c r="PH791" s="9"/>
      <c r="PI791" s="9"/>
      <c r="PJ791" s="9"/>
      <c r="PK791" s="9"/>
      <c r="PL791" s="9"/>
      <c r="PM791" s="9"/>
      <c r="PN791" s="9"/>
      <c r="PO791" s="9"/>
      <c r="PP791" s="9"/>
      <c r="PQ791" s="9"/>
      <c r="PR791" s="9"/>
      <c r="PS791" s="9"/>
      <c r="PT791" s="9"/>
      <c r="PU791" s="9"/>
      <c r="PV791" s="9"/>
      <c r="PW791" s="9"/>
      <c r="PX791" s="9"/>
      <c r="PY791" s="9"/>
      <c r="PZ791" s="9"/>
      <c r="QA791" s="9"/>
      <c r="QB791" s="9"/>
      <c r="QC791" s="9"/>
      <c r="QD791" s="9"/>
      <c r="QE791" s="9"/>
      <c r="QF791" s="9"/>
      <c r="QG791" s="9"/>
      <c r="QH791" s="9"/>
      <c r="QI791" s="9"/>
      <c r="QJ791" s="9"/>
      <c r="QK791" s="9"/>
      <c r="QL791" s="9"/>
      <c r="QM791" s="9"/>
      <c r="QN791" s="9"/>
      <c r="QO791" s="9"/>
      <c r="QP791" s="9"/>
      <c r="QQ791" s="9"/>
      <c r="QR791" s="9"/>
      <c r="QS791" s="9"/>
      <c r="QT791" s="9"/>
      <c r="QU791" s="9"/>
      <c r="QV791" s="9"/>
      <c r="QW791" s="9"/>
      <c r="QX791" s="9"/>
      <c r="QY791" s="9"/>
      <c r="QZ791" s="9"/>
      <c r="RA791" s="9"/>
      <c r="RB791" s="9"/>
      <c r="RC791" s="9"/>
      <c r="RD791" s="9"/>
      <c r="RE791" s="9"/>
      <c r="RF791" s="9"/>
      <c r="RG791" s="9"/>
      <c r="RH791" s="9"/>
      <c r="RI791" s="9"/>
      <c r="RJ791" s="9"/>
      <c r="RK791" s="9"/>
      <c r="RL791" s="9"/>
      <c r="RM791" s="9"/>
      <c r="RN791" s="9"/>
      <c r="RO791" s="9"/>
      <c r="RP791" s="9"/>
      <c r="RQ791" s="9"/>
      <c r="RR791" s="9"/>
      <c r="RS791" s="9"/>
      <c r="RT791" s="9"/>
      <c r="RU791" s="9"/>
      <c r="RV791" s="9"/>
      <c r="RW791" s="9"/>
      <c r="RX791" s="9"/>
      <c r="RY791" s="9"/>
      <c r="RZ791" s="9"/>
      <c r="SA791" s="9"/>
      <c r="SB791" s="9"/>
      <c r="SC791" s="9"/>
      <c r="SD791" s="9"/>
      <c r="SE791" s="9"/>
      <c r="SF791" s="9"/>
      <c r="SG791" s="9"/>
      <c r="SH791" s="9"/>
      <c r="SI791" s="9"/>
      <c r="SJ791" s="9"/>
      <c r="SK791" s="9"/>
      <c r="SL791" s="9"/>
      <c r="SM791" s="9"/>
      <c r="SN791" s="9"/>
      <c r="SO791" s="9"/>
      <c r="SP791" s="9"/>
      <c r="SQ791" s="9"/>
      <c r="SR791" s="9"/>
      <c r="SS791" s="9"/>
      <c r="ST791" s="9"/>
      <c r="SU791" s="9"/>
      <c r="SV791" s="9"/>
      <c r="SW791" s="9"/>
      <c r="SX791" s="9"/>
      <c r="SY791" s="9"/>
      <c r="SZ791" s="9"/>
      <c r="TA791" s="9"/>
      <c r="TB791" s="9"/>
      <c r="TC791" s="9"/>
      <c r="TD791" s="9"/>
      <c r="TE791" s="9"/>
      <c r="TF791" s="9"/>
      <c r="TG791" s="9"/>
      <c r="TH791" s="9"/>
      <c r="TI791" s="9"/>
      <c r="TJ791" s="9"/>
      <c r="TK791" s="9"/>
      <c r="TL791" s="9"/>
      <c r="TM791" s="9"/>
      <c r="TN791" s="9"/>
      <c r="TO791" s="9"/>
      <c r="TP791" s="9"/>
      <c r="TQ791" s="9"/>
      <c r="TR791" s="9"/>
      <c r="TS791" s="9"/>
      <c r="TT791" s="9"/>
      <c r="TU791" s="9"/>
      <c r="TV791" s="9"/>
      <c r="TW791" s="9"/>
      <c r="TX791" s="9"/>
      <c r="TY791" s="9"/>
      <c r="TZ791" s="9"/>
      <c r="UA791" s="9"/>
      <c r="UB791" s="9"/>
      <c r="UC791" s="9"/>
      <c r="UD791" s="9"/>
      <c r="UE791" s="9"/>
      <c r="UF791" s="9"/>
      <c r="UG791" s="9"/>
      <c r="UH791" s="9"/>
      <c r="UI791" s="9"/>
      <c r="UJ791" s="9"/>
      <c r="UK791" s="9"/>
      <c r="UL791" s="9"/>
      <c r="UM791" s="9"/>
      <c r="UN791" s="9"/>
      <c r="UO791" s="9"/>
      <c r="UP791" s="9"/>
      <c r="UQ791" s="9"/>
      <c r="UR791" s="9"/>
      <c r="US791" s="9"/>
      <c r="UT791" s="9"/>
      <c r="UU791" s="9"/>
      <c r="UV791" s="9"/>
      <c r="UW791" s="9"/>
      <c r="UX791" s="9"/>
      <c r="UY791" s="9"/>
      <c r="UZ791" s="9"/>
      <c r="VA791" s="9"/>
      <c r="VB791" s="9"/>
      <c r="VC791" s="9"/>
      <c r="VD791" s="9"/>
      <c r="VE791" s="9"/>
      <c r="VF791" s="9"/>
      <c r="VG791" s="9"/>
      <c r="VH791" s="9"/>
      <c r="VI791" s="9"/>
      <c r="VJ791" s="9"/>
      <c r="VK791" s="9"/>
      <c r="VL791" s="9"/>
      <c r="VM791" s="9"/>
      <c r="VN791" s="9"/>
      <c r="VO791" s="9"/>
      <c r="VP791" s="9"/>
      <c r="VQ791" s="9"/>
      <c r="VR791" s="9"/>
      <c r="VS791" s="9"/>
      <c r="VT791" s="9"/>
      <c r="VU791" s="9"/>
      <c r="VV791" s="9"/>
      <c r="VW791" s="9"/>
      <c r="VX791" s="9"/>
      <c r="VY791" s="9"/>
      <c r="VZ791" s="9"/>
      <c r="WA791" s="9"/>
      <c r="WB791" s="9"/>
      <c r="WC791" s="9"/>
      <c r="WD791" s="9"/>
      <c r="WE791" s="9"/>
      <c r="WF791" s="9"/>
      <c r="WG791" s="9"/>
      <c r="WH791" s="9"/>
      <c r="WI791" s="9"/>
      <c r="WJ791" s="9"/>
      <c r="WK791" s="9"/>
      <c r="WL791" s="9"/>
      <c r="WM791" s="9"/>
      <c r="WN791" s="9"/>
      <c r="WO791" s="9"/>
      <c r="WP791" s="9"/>
      <c r="WQ791" s="9"/>
      <c r="WR791" s="9"/>
      <c r="WS791" s="9"/>
      <c r="WT791" s="9"/>
      <c r="WU791" s="9"/>
      <c r="WV791" s="9"/>
      <c r="WW791" s="9"/>
      <c r="WX791" s="9"/>
      <c r="WY791" s="9"/>
      <c r="WZ791" s="9"/>
      <c r="XA791" s="9"/>
      <c r="XB791" s="9"/>
      <c r="XC791" s="9"/>
      <c r="XD791" s="9"/>
      <c r="XE791" s="9"/>
      <c r="XF791" s="9"/>
      <c r="XG791" s="9"/>
      <c r="XH791" s="9"/>
      <c r="XI791" s="9"/>
      <c r="XJ791" s="9"/>
      <c r="XK791" s="9"/>
      <c r="XL791" s="9"/>
      <c r="XM791" s="9"/>
      <c r="XN791" s="9"/>
      <c r="XO791" s="9"/>
      <c r="XP791" s="9"/>
      <c r="XQ791" s="9"/>
      <c r="XR791" s="9"/>
      <c r="XS791" s="9"/>
      <c r="XT791" s="9"/>
      <c r="XU791" s="9"/>
      <c r="XV791" s="9"/>
      <c r="XW791" s="9"/>
      <c r="XX791" s="9"/>
      <c r="XY791" s="9"/>
      <c r="XZ791" s="9"/>
      <c r="YA791" s="9"/>
      <c r="YB791" s="9"/>
      <c r="YC791" s="9"/>
      <c r="YD791" s="9"/>
      <c r="YE791" s="9"/>
      <c r="YF791" s="9"/>
      <c r="YG791" s="9"/>
      <c r="YH791" s="9"/>
      <c r="YI791" s="9"/>
      <c r="YJ791" s="9"/>
      <c r="YK791" s="9"/>
      <c r="YL791" s="9"/>
      <c r="YM791" s="9"/>
      <c r="YN791" s="9"/>
      <c r="YO791" s="9"/>
      <c r="YP791" s="9"/>
      <c r="YQ791" s="9"/>
      <c r="YR791" s="9"/>
      <c r="YS791" s="9"/>
      <c r="YT791" s="9"/>
      <c r="YU791" s="9"/>
      <c r="YV791" s="9"/>
      <c r="YW791" s="9"/>
      <c r="YX791" s="9"/>
      <c r="YY791" s="9"/>
      <c r="YZ791" s="9"/>
      <c r="ZA791" s="9"/>
      <c r="ZB791" s="9"/>
      <c r="ZC791" s="9"/>
      <c r="ZD791" s="9"/>
      <c r="ZE791" s="9"/>
      <c r="ZF791" s="9"/>
      <c r="ZG791" s="9"/>
      <c r="ZH791" s="9"/>
      <c r="ZI791" s="9"/>
      <c r="ZJ791" s="9"/>
      <c r="ZK791" s="9"/>
      <c r="ZL791" s="9"/>
      <c r="ZM791" s="9"/>
      <c r="ZN791" s="9"/>
      <c r="ZO791" s="9"/>
      <c r="ZP791" s="9"/>
      <c r="ZQ791" s="9"/>
      <c r="ZR791" s="9"/>
      <c r="ZS791" s="9"/>
      <c r="ZT791" s="9"/>
      <c r="ZU791" s="9"/>
      <c r="ZV791" s="9"/>
      <c r="ZW791" s="9"/>
      <c r="ZX791" s="9"/>
      <c r="ZY791" s="9"/>
      <c r="ZZ791" s="9"/>
      <c r="AAA791" s="9"/>
      <c r="AAB791" s="9"/>
      <c r="AAC791" s="9"/>
      <c r="AAD791" s="9"/>
      <c r="AAE791" s="9"/>
      <c r="AAF791" s="9"/>
      <c r="AAG791" s="9"/>
      <c r="AAH791" s="9"/>
      <c r="AAI791" s="9"/>
      <c r="AAJ791" s="9"/>
      <c r="AAK791" s="9"/>
      <c r="AAL791" s="9"/>
      <c r="AAM791" s="9"/>
      <c r="AAN791" s="9"/>
      <c r="AAO791" s="9"/>
      <c r="AAP791" s="9"/>
      <c r="AAQ791" s="9"/>
      <c r="AAR791" s="9"/>
      <c r="AAS791" s="9"/>
      <c r="AAT791" s="9"/>
      <c r="AAU791" s="9"/>
      <c r="AAV791" s="9"/>
      <c r="AAW791" s="9"/>
      <c r="AAX791" s="9"/>
      <c r="AAY791" s="9"/>
      <c r="AAZ791" s="9"/>
      <c r="ABA791" s="9"/>
      <c r="ABB791" s="9"/>
      <c r="ABC791" s="9"/>
      <c r="ABD791" s="9"/>
      <c r="ABE791" s="9"/>
      <c r="ABF791" s="9"/>
      <c r="ABG791" s="9"/>
      <c r="ABH791" s="9"/>
      <c r="ABI791" s="9"/>
      <c r="ABJ791" s="9"/>
      <c r="ABK791" s="9"/>
      <c r="ABL791" s="9"/>
      <c r="ABM791" s="9"/>
      <c r="ABN791" s="9"/>
      <c r="ABO791" s="9"/>
      <c r="ABP791" s="9"/>
      <c r="ABQ791" s="9"/>
      <c r="ABR791" s="9"/>
      <c r="ABS791" s="9"/>
      <c r="ABT791" s="9"/>
      <c r="ABU791" s="9"/>
      <c r="ABV791" s="9"/>
      <c r="ABW791" s="9"/>
      <c r="ABX791" s="9"/>
      <c r="ABY791" s="9"/>
      <c r="ABZ791" s="9"/>
      <c r="ACA791" s="9"/>
      <c r="ACB791" s="9"/>
      <c r="ACC791" s="9"/>
      <c r="ACD791" s="9"/>
      <c r="ACE791" s="9"/>
      <c r="ACF791" s="9"/>
      <c r="ACG791" s="9"/>
      <c r="ACH791" s="9"/>
      <c r="ACI791" s="9"/>
      <c r="ACJ791" s="9"/>
      <c r="ACK791" s="9"/>
      <c r="ACL791" s="9"/>
      <c r="ACM791" s="9"/>
      <c r="ACN791" s="9"/>
      <c r="ACO791" s="9"/>
      <c r="ACP791" s="9"/>
      <c r="ACQ791" s="9"/>
      <c r="ACR791" s="9"/>
      <c r="ACS791" s="9"/>
      <c r="ACT791" s="9"/>
      <c r="ACU791" s="9"/>
      <c r="ACV791" s="9"/>
      <c r="ACW791" s="9"/>
      <c r="ACX791" s="9"/>
      <c r="ACY791" s="9"/>
      <c r="ACZ791" s="9"/>
      <c r="ADA791" s="9"/>
      <c r="ADB791" s="9"/>
      <c r="ADC791" s="9"/>
      <c r="ADD791" s="9"/>
      <c r="ADE791" s="9"/>
      <c r="ADF791" s="9"/>
      <c r="ADG791" s="9"/>
      <c r="ADH791" s="9"/>
      <c r="ADI791" s="9"/>
      <c r="ADJ791" s="9"/>
      <c r="ADK791" s="9"/>
      <c r="ADL791" s="9"/>
      <c r="ADM791" s="9"/>
      <c r="ADN791" s="9"/>
      <c r="ADO791" s="9"/>
      <c r="ADP791" s="9"/>
      <c r="ADQ791" s="9"/>
      <c r="ADR791" s="9"/>
      <c r="ADS791" s="9"/>
      <c r="ADT791" s="9"/>
      <c r="ADU791" s="9"/>
      <c r="ADV791" s="9"/>
      <c r="ADW791" s="9"/>
      <c r="ADX791" s="9"/>
      <c r="ADY791" s="9"/>
      <c r="ADZ791" s="9"/>
      <c r="AEA791" s="9"/>
      <c r="AEB791" s="9"/>
      <c r="AEC791" s="9"/>
      <c r="AED791" s="9"/>
      <c r="AEE791" s="9"/>
      <c r="AEF791" s="9"/>
      <c r="AEG791" s="9"/>
      <c r="AEH791" s="9"/>
      <c r="AEI791" s="9"/>
      <c r="AEJ791" s="9"/>
      <c r="AEK791" s="9"/>
      <c r="AEL791" s="9"/>
      <c r="AEM791" s="9"/>
      <c r="AEN791" s="9"/>
      <c r="AEO791" s="9"/>
      <c r="AEP791" s="9"/>
      <c r="AEQ791" s="9"/>
      <c r="AER791" s="9"/>
      <c r="AES791" s="9"/>
      <c r="AET791" s="9"/>
      <c r="AEU791" s="9"/>
      <c r="AEV791" s="9"/>
      <c r="AEW791" s="9"/>
      <c r="AEX791" s="9"/>
      <c r="AEY791" s="9"/>
      <c r="AEZ791" s="9"/>
      <c r="AFA791" s="9"/>
      <c r="AFB791" s="9"/>
      <c r="AFC791" s="9"/>
      <c r="AFD791" s="9"/>
      <c r="AFE791" s="9"/>
      <c r="AFF791" s="9"/>
      <c r="AFG791" s="9"/>
      <c r="AFH791" s="9"/>
      <c r="AFI791" s="9"/>
      <c r="AFJ791" s="9"/>
      <c r="AFK791" s="9"/>
      <c r="AFL791" s="9"/>
      <c r="AFM791" s="9"/>
      <c r="AFN791" s="9"/>
      <c r="AFO791" s="9"/>
      <c r="AFP791" s="9"/>
      <c r="AFQ791" s="9"/>
      <c r="AFR791" s="9"/>
      <c r="AFS791" s="9"/>
      <c r="AFT791" s="9"/>
      <c r="AFU791" s="9"/>
      <c r="AFV791" s="9"/>
      <c r="AFW791" s="9"/>
      <c r="AFX791" s="9"/>
      <c r="AFY791" s="9"/>
      <c r="AFZ791" s="9"/>
      <c r="AGA791" s="9"/>
      <c r="AGB791" s="9"/>
      <c r="AGC791" s="9"/>
      <c r="AGD791" s="9"/>
      <c r="AGE791" s="9"/>
      <c r="AGF791" s="9"/>
      <c r="AGG791" s="9"/>
      <c r="AGH791" s="9"/>
      <c r="AGI791" s="9"/>
      <c r="AGJ791" s="9"/>
      <c r="AGK791" s="9"/>
      <c r="AGL791" s="9"/>
      <c r="AGM791" s="9"/>
      <c r="AGN791" s="9"/>
      <c r="AGO791" s="9"/>
      <c r="AGP791" s="9"/>
      <c r="AGQ791" s="9"/>
      <c r="AGR791" s="9"/>
      <c r="AGS791" s="9"/>
      <c r="AGT791" s="9"/>
      <c r="AGU791" s="9"/>
      <c r="AGV791" s="9"/>
      <c r="AGW791" s="9"/>
      <c r="AGX791" s="9"/>
      <c r="AGY791" s="9"/>
      <c r="AGZ791" s="9"/>
      <c r="AHA791" s="9"/>
      <c r="AHB791" s="9"/>
      <c r="AHC791" s="9"/>
      <c r="AHD791" s="9"/>
      <c r="AHE791" s="9"/>
      <c r="AHF791" s="9"/>
      <c r="AHG791" s="9"/>
      <c r="AHH791" s="9"/>
      <c r="AHI791" s="9"/>
      <c r="AHJ791" s="9"/>
      <c r="AHK791" s="9"/>
      <c r="AHL791" s="9"/>
      <c r="AHM791" s="9"/>
      <c r="AHN791" s="9"/>
      <c r="AHO791" s="9"/>
      <c r="AHP791" s="9"/>
      <c r="AHQ791" s="9"/>
      <c r="AHR791" s="9"/>
      <c r="AHS791" s="9"/>
      <c r="AHT791" s="9"/>
      <c r="AHU791" s="9"/>
      <c r="AHV791" s="9"/>
      <c r="AHW791" s="9"/>
      <c r="AHX791" s="9"/>
      <c r="AHY791" s="9"/>
      <c r="AHZ791" s="9"/>
      <c r="AIA791" s="9"/>
      <c r="AIB791" s="9"/>
      <c r="AIC791" s="9"/>
      <c r="AID791" s="9"/>
      <c r="AIE791" s="9"/>
      <c r="AIF791" s="9"/>
      <c r="AIG791" s="9"/>
      <c r="AIH791" s="9"/>
      <c r="AII791" s="9"/>
      <c r="AIJ791" s="9"/>
      <c r="AIK791" s="9"/>
      <c r="AIL791" s="9"/>
      <c r="AIM791" s="9"/>
      <c r="AIN791" s="9"/>
      <c r="AIO791" s="9"/>
      <c r="AIP791" s="9"/>
      <c r="AIQ791" s="9"/>
      <c r="AIR791" s="9"/>
      <c r="AIS791" s="9"/>
      <c r="AIT791" s="9"/>
      <c r="AIU791" s="9"/>
      <c r="AIV791" s="9"/>
      <c r="AIW791" s="9"/>
      <c r="AIX791" s="9"/>
      <c r="AIY791" s="9"/>
      <c r="AIZ791" s="9"/>
      <c r="AJA791" s="9"/>
      <c r="AJB791" s="9"/>
      <c r="AJC791" s="9"/>
      <c r="AJD791" s="9"/>
      <c r="AJE791" s="9"/>
      <c r="AJF791" s="9"/>
      <c r="AJG791" s="9"/>
      <c r="AJH791" s="9"/>
      <c r="AJI791" s="9"/>
      <c r="AJJ791" s="9"/>
      <c r="AJK791" s="9"/>
      <c r="AJL791" s="9"/>
      <c r="AJM791" s="9"/>
      <c r="AJN791" s="9"/>
      <c r="AJO791" s="9"/>
      <c r="AJP791" s="9"/>
      <c r="AJQ791" s="9"/>
      <c r="AJR791" s="9"/>
      <c r="AJS791" s="9"/>
      <c r="AJT791" s="9"/>
      <c r="AJU791" s="9"/>
      <c r="AJV791" s="9"/>
      <c r="AJW791" s="9"/>
      <c r="AJX791" s="9"/>
      <c r="AJY791" s="9"/>
      <c r="AJZ791" s="9"/>
      <c r="AKA791" s="9"/>
      <c r="AKB791" s="9"/>
      <c r="AKC791" s="9"/>
      <c r="AKD791" s="9"/>
      <c r="AKE791" s="9"/>
      <c r="AKF791" s="9"/>
      <c r="AKG791" s="9"/>
      <c r="AKH791" s="9"/>
      <c r="AKI791" s="9"/>
      <c r="AKJ791" s="9"/>
      <c r="AKK791" s="9"/>
      <c r="AKL791" s="9"/>
      <c r="AKM791" s="9"/>
      <c r="AKN791" s="9"/>
      <c r="AKO791" s="9"/>
      <c r="AKP791" s="9"/>
      <c r="AKQ791" s="9"/>
      <c r="AKR791" s="9"/>
      <c r="AKS791" s="9"/>
      <c r="AKT791" s="9"/>
      <c r="AKU791" s="9"/>
      <c r="AKV791" s="9"/>
      <c r="AKW791" s="9"/>
      <c r="AKX791" s="9"/>
      <c r="AKY791" s="9"/>
      <c r="AKZ791" s="9"/>
      <c r="ALA791" s="9"/>
      <c r="ALB791" s="9"/>
      <c r="ALC791" s="9"/>
      <c r="ALD791" s="9"/>
      <c r="ALE791" s="9"/>
      <c r="ALF791" s="9"/>
      <c r="ALG791" s="9"/>
      <c r="ALH791" s="9"/>
      <c r="ALI791" s="9"/>
      <c r="ALJ791" s="9"/>
      <c r="ALK791" s="9"/>
      <c r="ALL791" s="9"/>
      <c r="ALM791" s="9"/>
      <c r="ALN791" s="9"/>
      <c r="ALO791" s="9"/>
      <c r="ALP791" s="9"/>
      <c r="ALQ791" s="9"/>
      <c r="ALR791" s="9"/>
      <c r="ALS791" s="9"/>
      <c r="ALT791" s="9"/>
      <c r="ALU791" s="9"/>
      <c r="ALV791" s="9"/>
      <c r="ALW791" s="9"/>
      <c r="ALX791" s="9"/>
      <c r="ALY791" s="9"/>
      <c r="ALZ791" s="9"/>
      <c r="AMA791" s="9"/>
      <c r="AMB791" s="9"/>
      <c r="AMC791" s="9"/>
      <c r="AMD791" s="9"/>
      <c r="AME791" s="9"/>
      <c r="AMF791" s="9"/>
      <c r="AMG791" s="9"/>
      <c r="AMH791" s="9"/>
      <c r="AMI791" s="9"/>
      <c r="AMJ791" s="9"/>
      <c r="AMK791" s="9"/>
      <c r="AML791" s="9"/>
      <c r="AMM791" s="9"/>
      <c r="AMN791" s="9"/>
      <c r="AMO791" s="9"/>
      <c r="AMP791" s="9"/>
      <c r="AMQ791" s="9"/>
      <c r="AMR791" s="9"/>
      <c r="AMS791" s="9"/>
      <c r="AMT791" s="9"/>
      <c r="AMU791" s="9"/>
      <c r="AMV791" s="9"/>
      <c r="AMW791" s="9"/>
      <c r="AMX791" s="9"/>
      <c r="AMY791" s="9"/>
      <c r="AMZ791" s="9"/>
      <c r="ANA791" s="9"/>
      <c r="ANB791" s="9"/>
      <c r="ANC791" s="9"/>
      <c r="AND791" s="9"/>
      <c r="ANE791" s="9"/>
      <c r="ANF791" s="9"/>
      <c r="ANG791" s="9"/>
      <c r="ANH791" s="9"/>
      <c r="ANI791" s="9"/>
      <c r="ANJ791" s="9"/>
      <c r="ANK791" s="9"/>
      <c r="ANL791" s="9"/>
      <c r="ANM791" s="9"/>
      <c r="ANN791" s="9"/>
      <c r="ANO791" s="9"/>
      <c r="ANP791" s="9"/>
      <c r="ANQ791" s="9"/>
      <c r="ANR791" s="9"/>
      <c r="ANS791" s="9"/>
      <c r="ANT791" s="9"/>
      <c r="ANU791" s="9"/>
      <c r="ANV791" s="9"/>
      <c r="ANW791" s="9"/>
      <c r="ANX791" s="9"/>
      <c r="ANY791" s="9"/>
      <c r="ANZ791" s="9"/>
      <c r="AOA791" s="9"/>
      <c r="AOB791" s="9"/>
      <c r="AOC791" s="9"/>
      <c r="AOD791" s="9"/>
      <c r="AOE791" s="9"/>
      <c r="AOF791" s="9"/>
      <c r="AOG791" s="9"/>
      <c r="AOH791" s="9"/>
      <c r="AOI791" s="9"/>
      <c r="AOJ791" s="9"/>
      <c r="AOK791" s="9"/>
      <c r="AOL791" s="9"/>
      <c r="AOM791" s="9"/>
      <c r="AON791" s="9"/>
      <c r="AOO791" s="9"/>
      <c r="AOP791" s="9"/>
      <c r="AOQ791" s="9"/>
      <c r="AOR791" s="9"/>
      <c r="AOS791" s="9"/>
      <c r="AOT791" s="9"/>
      <c r="AOU791" s="9"/>
      <c r="AOV791" s="9"/>
      <c r="AOW791" s="9"/>
      <c r="AOX791" s="9"/>
      <c r="AOY791" s="9"/>
      <c r="AOZ791" s="9"/>
      <c r="APA791" s="9"/>
      <c r="APB791" s="9"/>
      <c r="APC791" s="9"/>
      <c r="APD791" s="9"/>
      <c r="APE791" s="9"/>
      <c r="APF791" s="9"/>
      <c r="APG791" s="9"/>
      <c r="APH791" s="9"/>
      <c r="API791" s="9"/>
      <c r="APJ791" s="9"/>
      <c r="APK791" s="9"/>
      <c r="APL791" s="9"/>
      <c r="APM791" s="9"/>
      <c r="APN791" s="9"/>
      <c r="APO791" s="9"/>
      <c r="APP791" s="9"/>
      <c r="APQ791" s="9"/>
      <c r="APR791" s="9"/>
      <c r="APS791" s="9"/>
      <c r="APT791" s="9"/>
      <c r="APU791" s="9"/>
      <c r="APV791" s="9"/>
      <c r="APW791" s="9"/>
      <c r="APX791" s="9"/>
      <c r="APY791" s="9"/>
      <c r="APZ791" s="9"/>
      <c r="AQA791" s="9"/>
      <c r="AQB791" s="9"/>
      <c r="AQC791" s="9"/>
      <c r="AQD791" s="9"/>
      <c r="AQE791" s="9"/>
      <c r="AQF791" s="9"/>
      <c r="AQG791" s="9"/>
      <c r="AQH791" s="9"/>
      <c r="AQI791" s="9"/>
      <c r="AQJ791" s="9"/>
      <c r="AQK791" s="9"/>
      <c r="AQL791" s="9"/>
      <c r="AQM791" s="9"/>
      <c r="AQN791" s="9"/>
      <c r="AQO791" s="9"/>
      <c r="AQP791" s="9"/>
      <c r="AQQ791" s="9"/>
      <c r="AQR791" s="9"/>
      <c r="AQS791" s="9"/>
      <c r="AQT791" s="9"/>
      <c r="AQU791" s="9"/>
      <c r="AQV791" s="9"/>
      <c r="AQW791" s="9"/>
      <c r="AQX791" s="9"/>
      <c r="AQY791" s="9"/>
      <c r="AQZ791" s="9"/>
      <c r="ARA791" s="9"/>
      <c r="ARB791" s="9"/>
      <c r="ARC791" s="9"/>
      <c r="ARD791" s="9"/>
      <c r="ARE791" s="9"/>
      <c r="ARF791" s="9"/>
      <c r="ARG791" s="9"/>
      <c r="ARH791" s="9"/>
      <c r="ARI791" s="9"/>
      <c r="ARJ791" s="9"/>
      <c r="ARK791" s="9"/>
      <c r="ARL791" s="9"/>
      <c r="ARM791" s="9"/>
      <c r="ARN791" s="9"/>
      <c r="ARO791" s="9"/>
      <c r="ARP791" s="9"/>
      <c r="ARQ791" s="9"/>
      <c r="ARR791" s="9"/>
      <c r="ARS791" s="9"/>
      <c r="ART791" s="9"/>
      <c r="ARU791" s="9"/>
      <c r="ARV791" s="9"/>
      <c r="ARW791" s="9"/>
      <c r="ARX791" s="9"/>
      <c r="ARY791" s="9"/>
      <c r="ARZ791" s="9"/>
      <c r="ASA791" s="9"/>
      <c r="ASB791" s="9"/>
      <c r="ASC791" s="9"/>
      <c r="ASD791" s="9"/>
      <c r="ASE791" s="9"/>
      <c r="ASF791" s="9"/>
      <c r="ASG791" s="9"/>
      <c r="ASH791" s="9"/>
      <c r="ASI791" s="9"/>
      <c r="ASJ791" s="9"/>
      <c r="ASK791" s="9"/>
      <c r="ASL791" s="9"/>
      <c r="ASM791" s="9"/>
      <c r="ASN791" s="9"/>
      <c r="ASO791" s="9"/>
      <c r="ASP791" s="9"/>
      <c r="ASQ791" s="9"/>
      <c r="ASR791" s="9"/>
      <c r="ASS791" s="9"/>
      <c r="AST791" s="9"/>
      <c r="ASU791" s="9"/>
      <c r="ASV791" s="9"/>
      <c r="ASW791" s="9"/>
      <c r="ASX791" s="9"/>
      <c r="ASY791" s="9"/>
      <c r="ASZ791" s="9"/>
      <c r="ATA791" s="9"/>
      <c r="ATB791" s="9"/>
      <c r="ATC791" s="9"/>
      <c r="ATD791" s="9"/>
      <c r="ATE791" s="9"/>
      <c r="ATF791" s="9"/>
      <c r="ATG791" s="9"/>
      <c r="ATH791" s="9"/>
      <c r="ATI791" s="9"/>
      <c r="ATJ791" s="9"/>
      <c r="ATK791" s="9"/>
      <c r="ATL791" s="9"/>
      <c r="ATM791" s="9"/>
      <c r="ATN791" s="9"/>
      <c r="ATO791" s="9"/>
      <c r="ATP791" s="9"/>
      <c r="ATQ791" s="9"/>
      <c r="ATR791" s="9"/>
      <c r="ATS791" s="9"/>
      <c r="ATT791" s="9"/>
      <c r="ATU791" s="9"/>
      <c r="ATV791" s="9"/>
      <c r="ATW791" s="9"/>
      <c r="ATX791" s="9"/>
      <c r="ATY791" s="9"/>
      <c r="ATZ791" s="9"/>
      <c r="AUA791" s="9"/>
      <c r="AUB791" s="9"/>
      <c r="AUC791" s="9"/>
      <c r="AUD791" s="9"/>
      <c r="AUE791" s="9"/>
      <c r="AUF791" s="9"/>
      <c r="AUG791" s="9"/>
      <c r="AUH791" s="9"/>
      <c r="AUI791" s="9"/>
      <c r="AUJ791" s="9"/>
      <c r="AUK791" s="9"/>
      <c r="AUL791" s="9"/>
      <c r="AUM791" s="9"/>
      <c r="AUN791" s="9"/>
      <c r="AUO791" s="9"/>
      <c r="AUP791" s="9"/>
      <c r="AUQ791" s="9"/>
      <c r="AUR791" s="9"/>
      <c r="AUS791" s="9"/>
      <c r="AUT791" s="9"/>
      <c r="AUU791" s="9"/>
      <c r="AUV791" s="9"/>
      <c r="AUW791" s="9"/>
      <c r="AUX791" s="9"/>
      <c r="AUY791" s="9"/>
      <c r="AUZ791" s="9"/>
      <c r="AVA791" s="9"/>
      <c r="AVB791" s="9"/>
      <c r="AVC791" s="9"/>
      <c r="AVD791" s="9"/>
      <c r="AVE791" s="9"/>
      <c r="AVF791" s="9"/>
      <c r="AVG791" s="9"/>
      <c r="AVH791" s="9"/>
      <c r="AVI791" s="9"/>
      <c r="AVJ791" s="9"/>
      <c r="AVK791" s="9"/>
      <c r="AVL791" s="9"/>
      <c r="AVM791" s="9"/>
      <c r="AVN791" s="9"/>
      <c r="AVO791" s="9"/>
      <c r="AVP791" s="9"/>
      <c r="AVQ791" s="9"/>
      <c r="AVR791" s="9"/>
      <c r="AVS791" s="9"/>
      <c r="AVT791" s="9"/>
      <c r="AVU791" s="9"/>
      <c r="AVV791" s="9"/>
      <c r="AVW791" s="9"/>
      <c r="AVX791" s="9"/>
      <c r="AVY791" s="9"/>
      <c r="AVZ791" s="9"/>
      <c r="AWA791" s="9"/>
      <c r="AWB791" s="9"/>
      <c r="AWC791" s="9"/>
      <c r="AWD791" s="9"/>
      <c r="AWE791" s="9"/>
      <c r="AWF791" s="9"/>
      <c r="AWG791" s="9"/>
      <c r="AWH791" s="9"/>
      <c r="AWI791" s="9"/>
      <c r="AWJ791" s="9"/>
      <c r="AWK791" s="9"/>
      <c r="AWL791" s="9"/>
      <c r="AWM791" s="9"/>
      <c r="AWN791" s="9"/>
      <c r="AWO791" s="9"/>
      <c r="AWP791" s="9"/>
      <c r="AWQ791" s="9"/>
      <c r="AWR791" s="9"/>
      <c r="AWS791" s="9"/>
      <c r="AWT791" s="9"/>
      <c r="AWU791" s="9"/>
      <c r="AWV791" s="9"/>
      <c r="AWW791" s="9"/>
      <c r="AWX791" s="9"/>
      <c r="AWY791" s="9"/>
      <c r="AWZ791" s="9"/>
      <c r="AXA791" s="9"/>
      <c r="AXB791" s="9"/>
      <c r="AXC791" s="9"/>
      <c r="AXD791" s="9"/>
      <c r="AXE791" s="9"/>
      <c r="AXF791" s="9"/>
      <c r="AXG791" s="9"/>
      <c r="AXH791" s="9"/>
      <c r="AXI791" s="9"/>
      <c r="AXJ791" s="9"/>
      <c r="AXK791" s="9"/>
      <c r="AXL791" s="9"/>
      <c r="AXM791" s="9"/>
      <c r="AXN791" s="9"/>
      <c r="AXO791" s="9"/>
      <c r="AXP791" s="9"/>
      <c r="AXQ791" s="9"/>
      <c r="AXR791" s="9"/>
      <c r="AXS791" s="9"/>
      <c r="AXT791" s="9"/>
      <c r="AXU791" s="9"/>
      <c r="AXV791" s="9"/>
      <c r="AXW791" s="9"/>
      <c r="AXX791" s="9"/>
      <c r="AXY791" s="9"/>
      <c r="AXZ791" s="9"/>
      <c r="AYA791" s="9"/>
      <c r="AYB791" s="9"/>
      <c r="AYC791" s="9"/>
      <c r="AYD791" s="9"/>
      <c r="AYE791" s="9"/>
      <c r="AYF791" s="9"/>
      <c r="AYG791" s="9"/>
      <c r="AYH791" s="9"/>
      <c r="AYI791" s="9"/>
      <c r="AYJ791" s="9"/>
      <c r="AYK791" s="9"/>
      <c r="AYL791" s="9"/>
      <c r="AYM791" s="9"/>
      <c r="AYN791" s="9"/>
      <c r="AYO791" s="9"/>
      <c r="AYP791" s="9"/>
      <c r="AYQ791" s="9"/>
      <c r="AYR791" s="9"/>
      <c r="AYS791" s="9"/>
      <c r="AYT791" s="9"/>
      <c r="AYU791" s="9"/>
      <c r="AYV791" s="9"/>
      <c r="AYW791" s="9"/>
      <c r="AYX791" s="9"/>
      <c r="AYY791" s="9"/>
      <c r="AYZ791" s="9"/>
      <c r="AZA791" s="9"/>
      <c r="AZB791" s="9"/>
      <c r="AZC791" s="9"/>
      <c r="AZD791" s="9"/>
      <c r="AZE791" s="9"/>
      <c r="AZF791" s="9"/>
      <c r="AZG791" s="9"/>
      <c r="AZH791" s="9"/>
      <c r="AZI791" s="9"/>
      <c r="AZJ791" s="9"/>
      <c r="AZK791" s="9"/>
      <c r="AZL791" s="9"/>
      <c r="AZM791" s="9"/>
      <c r="AZN791" s="9"/>
      <c r="AZO791" s="9"/>
      <c r="AZP791" s="9"/>
      <c r="AZQ791" s="9"/>
      <c r="AZR791" s="9"/>
      <c r="AZS791" s="9"/>
      <c r="AZT791" s="9"/>
      <c r="AZU791" s="9"/>
      <c r="AZV791" s="9"/>
      <c r="AZW791" s="9"/>
      <c r="AZX791" s="9"/>
      <c r="AZY791" s="9"/>
      <c r="AZZ791" s="9"/>
      <c r="BAA791" s="9"/>
      <c r="BAB791" s="9"/>
      <c r="BAC791" s="9"/>
      <c r="BAD791" s="9"/>
      <c r="BAE791" s="9"/>
      <c r="BAF791" s="9"/>
      <c r="BAG791" s="9"/>
      <c r="BAH791" s="9"/>
      <c r="BAI791" s="9"/>
      <c r="BAJ791" s="9"/>
      <c r="BAK791" s="9"/>
      <c r="BAL791" s="9"/>
      <c r="BAM791" s="9"/>
      <c r="BAN791" s="9"/>
      <c r="BAO791" s="9"/>
      <c r="BAP791" s="9"/>
      <c r="BAQ791" s="9"/>
      <c r="BAR791" s="9"/>
      <c r="BAS791" s="9"/>
      <c r="BAT791" s="9"/>
      <c r="BAU791" s="9"/>
      <c r="BAV791" s="9"/>
      <c r="BAW791" s="9"/>
      <c r="BAX791" s="9"/>
      <c r="BAY791" s="9"/>
      <c r="BAZ791" s="9"/>
      <c r="BBA791" s="9"/>
      <c r="BBB791" s="9"/>
      <c r="BBC791" s="9"/>
      <c r="BBD791" s="9"/>
      <c r="BBE791" s="9"/>
      <c r="BBF791" s="9"/>
      <c r="BBG791" s="9"/>
      <c r="BBH791" s="9"/>
      <c r="BBI791" s="9"/>
      <c r="BBJ791" s="9"/>
      <c r="BBK791" s="9"/>
      <c r="BBL791" s="9"/>
      <c r="BBM791" s="9"/>
      <c r="BBN791" s="9"/>
      <c r="BBO791" s="9"/>
      <c r="BBP791" s="9"/>
      <c r="BBQ791" s="9"/>
      <c r="BBR791" s="9"/>
      <c r="BBS791" s="9"/>
      <c r="BBT791" s="9"/>
      <c r="BBU791" s="9"/>
      <c r="BBV791" s="9"/>
      <c r="BBW791" s="9"/>
      <c r="BBX791" s="9"/>
      <c r="BBY791" s="9"/>
      <c r="BBZ791" s="9"/>
      <c r="BCA791" s="9"/>
      <c r="BCB791" s="9"/>
      <c r="BCC791" s="9"/>
      <c r="BCD791" s="9"/>
      <c r="BCE791" s="9"/>
      <c r="BCF791" s="9"/>
      <c r="BCG791" s="9"/>
      <c r="BCH791" s="9"/>
      <c r="BCI791" s="9"/>
      <c r="BCJ791" s="9"/>
      <c r="BCK791" s="9"/>
      <c r="BCL791" s="9"/>
      <c r="BCM791" s="9"/>
      <c r="BCN791" s="9"/>
      <c r="BCO791" s="9"/>
      <c r="BCP791" s="9"/>
      <c r="BCQ791" s="9"/>
      <c r="BCR791" s="9"/>
      <c r="BCS791" s="9"/>
      <c r="BCT791" s="9"/>
      <c r="BCU791" s="9"/>
      <c r="BCV791" s="9"/>
      <c r="BCW791" s="9"/>
      <c r="BCX791" s="9"/>
      <c r="BCY791" s="9"/>
      <c r="BCZ791" s="9"/>
      <c r="BDA791" s="9"/>
      <c r="BDB791" s="9"/>
      <c r="BDC791" s="9"/>
      <c r="BDD791" s="9"/>
      <c r="BDE791" s="9"/>
      <c r="BDF791" s="9"/>
      <c r="BDG791" s="9"/>
      <c r="BDH791" s="9"/>
      <c r="BDI791" s="9"/>
      <c r="BDJ791" s="9"/>
      <c r="BDK791" s="9"/>
      <c r="BDL791" s="9"/>
      <c r="BDM791" s="9"/>
      <c r="BDN791" s="9"/>
      <c r="BDO791" s="9"/>
      <c r="BDP791" s="9"/>
      <c r="BDQ791" s="9"/>
      <c r="BDR791" s="9"/>
      <c r="BDS791" s="9"/>
      <c r="BDT791" s="9"/>
      <c r="BDU791" s="9"/>
      <c r="BDV791" s="9"/>
      <c r="BDW791" s="9"/>
      <c r="BDX791" s="9"/>
      <c r="BDY791" s="9"/>
      <c r="BDZ791" s="9"/>
      <c r="BEA791" s="9"/>
      <c r="BEB791" s="9"/>
      <c r="BEC791" s="9"/>
      <c r="BED791" s="9"/>
      <c r="BEE791" s="9"/>
      <c r="BEF791" s="9"/>
      <c r="BEG791" s="9"/>
      <c r="BEH791" s="9"/>
      <c r="BEI791" s="9"/>
      <c r="BEJ791" s="9"/>
      <c r="BEK791" s="9"/>
      <c r="BEL791" s="9"/>
      <c r="BEM791" s="9"/>
      <c r="BEN791" s="9"/>
      <c r="BEO791" s="9"/>
      <c r="BEP791" s="9"/>
      <c r="BEQ791" s="9"/>
      <c r="BER791" s="9"/>
      <c r="BES791" s="9"/>
      <c r="BET791" s="9"/>
      <c r="BEU791" s="9"/>
      <c r="BEV791" s="9"/>
      <c r="BEW791" s="9"/>
      <c r="BEX791" s="9"/>
      <c r="BEY791" s="9"/>
      <c r="BEZ791" s="9"/>
      <c r="BFA791" s="9"/>
      <c r="BFB791" s="9"/>
      <c r="BFC791" s="9"/>
      <c r="BFD791" s="9"/>
      <c r="BFE791" s="9"/>
      <c r="BFF791" s="9"/>
      <c r="BFG791" s="9"/>
      <c r="BFH791" s="9"/>
      <c r="BFI791" s="9"/>
      <c r="BFJ791" s="9"/>
      <c r="BFK791" s="9"/>
      <c r="BFL791" s="9"/>
      <c r="BFM791" s="9"/>
      <c r="BFN791" s="9"/>
      <c r="BFO791" s="9"/>
      <c r="BFP791" s="9"/>
      <c r="BFQ791" s="9"/>
      <c r="BFR791" s="9"/>
      <c r="BFS791" s="9"/>
      <c r="BFT791" s="9"/>
      <c r="BFU791" s="9"/>
      <c r="BFV791" s="9"/>
      <c r="BFW791" s="9"/>
      <c r="BFX791" s="9"/>
      <c r="BFY791" s="9"/>
      <c r="BFZ791" s="9"/>
      <c r="BGA791" s="9"/>
      <c r="BGB791" s="9"/>
      <c r="BGC791" s="9"/>
      <c r="BGD791" s="9"/>
      <c r="BGE791" s="9"/>
      <c r="BGF791" s="9"/>
      <c r="BGG791" s="9"/>
      <c r="BGH791" s="9"/>
      <c r="BGI791" s="9"/>
      <c r="BGJ791" s="9"/>
      <c r="BGK791" s="9"/>
      <c r="BGL791" s="9"/>
      <c r="BGM791" s="9"/>
      <c r="BGN791" s="9"/>
      <c r="BGO791" s="9"/>
      <c r="BGP791" s="9"/>
      <c r="BGQ791" s="9"/>
      <c r="BGR791" s="9"/>
      <c r="BGS791" s="9"/>
      <c r="BGT791" s="9"/>
      <c r="BGU791" s="9"/>
      <c r="BGV791" s="9"/>
      <c r="BGW791" s="9"/>
      <c r="BGX791" s="9"/>
      <c r="BGY791" s="9"/>
      <c r="BGZ791" s="9"/>
      <c r="BHA791" s="9"/>
      <c r="BHB791" s="9"/>
      <c r="BHC791" s="9"/>
      <c r="BHD791" s="9"/>
      <c r="BHE791" s="9"/>
      <c r="BHF791" s="9"/>
      <c r="BHG791" s="9"/>
      <c r="BHH791" s="9"/>
      <c r="BHI791" s="9"/>
      <c r="BHJ791" s="9"/>
      <c r="BHK791" s="9"/>
      <c r="BHL791" s="9"/>
      <c r="BHM791" s="9"/>
      <c r="BHN791" s="9"/>
      <c r="BHO791" s="9"/>
      <c r="BHP791" s="9"/>
      <c r="BHQ791" s="9"/>
      <c r="BHR791" s="9"/>
      <c r="BHS791" s="9"/>
      <c r="BHT791" s="9"/>
      <c r="BHU791" s="9"/>
      <c r="BHV791" s="9"/>
      <c r="BHW791" s="9"/>
      <c r="BHX791" s="9"/>
      <c r="BHY791" s="9"/>
      <c r="BHZ791" s="9"/>
      <c r="BIA791" s="9"/>
      <c r="BIB791" s="9"/>
      <c r="BIC791" s="9"/>
      <c r="BID791" s="9"/>
      <c r="BIE791" s="9"/>
      <c r="BIF791" s="9"/>
      <c r="BIG791" s="9"/>
      <c r="BIH791" s="9"/>
      <c r="BII791" s="9"/>
      <c r="BIJ791" s="9"/>
      <c r="BIK791" s="9"/>
      <c r="BIL791" s="9"/>
      <c r="BIM791" s="9"/>
      <c r="BIN791" s="9"/>
      <c r="BIO791" s="9"/>
      <c r="BIP791" s="9"/>
      <c r="BIQ791" s="9"/>
      <c r="BIR791" s="9"/>
      <c r="BIS791" s="9"/>
      <c r="BIT791" s="9"/>
      <c r="BIU791" s="9"/>
      <c r="BIV791" s="9"/>
      <c r="BIW791" s="9"/>
      <c r="BIX791" s="9"/>
      <c r="BIY791" s="9"/>
      <c r="BIZ791" s="9"/>
      <c r="BJA791" s="9"/>
      <c r="BJB791" s="9"/>
      <c r="BJC791" s="9"/>
      <c r="BJD791" s="9"/>
      <c r="BJE791" s="9"/>
      <c r="BJF791" s="9"/>
      <c r="BJG791" s="9"/>
      <c r="BJH791" s="9"/>
      <c r="BJI791" s="9"/>
      <c r="BJJ791" s="9"/>
      <c r="BJK791" s="9"/>
      <c r="BJL791" s="9"/>
      <c r="BJM791" s="9"/>
      <c r="BJN791" s="9"/>
      <c r="BJO791" s="9"/>
      <c r="BJP791" s="9"/>
      <c r="BJQ791" s="9"/>
      <c r="BJR791" s="9"/>
      <c r="BJS791" s="9"/>
      <c r="BJT791" s="9"/>
      <c r="BJU791" s="9"/>
      <c r="BJV791" s="9"/>
      <c r="BJW791" s="9"/>
      <c r="BJX791" s="9"/>
      <c r="BJY791" s="9"/>
      <c r="BJZ791" s="9"/>
      <c r="BKA791" s="9"/>
      <c r="BKB791" s="9"/>
      <c r="BKC791" s="9"/>
      <c r="BKD791" s="9"/>
      <c r="BKE791" s="9"/>
      <c r="BKF791" s="9"/>
      <c r="BKG791" s="9"/>
      <c r="BKH791" s="9"/>
      <c r="BKI791" s="9"/>
      <c r="BKJ791" s="9"/>
      <c r="BKK791" s="9"/>
      <c r="BKL791" s="9"/>
      <c r="BKM791" s="9"/>
      <c r="BKN791" s="9"/>
      <c r="BKO791" s="9"/>
      <c r="BKP791" s="9"/>
      <c r="BKQ791" s="9"/>
      <c r="BKR791" s="9"/>
      <c r="BKS791" s="9"/>
      <c r="BKT791" s="9"/>
      <c r="BKU791" s="9"/>
      <c r="BKV791" s="9"/>
      <c r="BKW791" s="9"/>
      <c r="BKX791" s="9"/>
      <c r="BKY791" s="9"/>
      <c r="BKZ791" s="9"/>
      <c r="BLA791" s="9"/>
      <c r="BLB791" s="9"/>
      <c r="BLC791" s="9"/>
      <c r="BLD791" s="9"/>
      <c r="BLE791" s="9"/>
      <c r="BLF791" s="9"/>
      <c r="BLG791" s="9"/>
      <c r="BLH791" s="9"/>
      <c r="BLI791" s="9"/>
      <c r="BLJ791" s="9"/>
      <c r="BLK791" s="9"/>
      <c r="BLL791" s="9"/>
      <c r="BLM791" s="9"/>
      <c r="BLN791" s="9"/>
      <c r="BLO791" s="9"/>
      <c r="BLP791" s="9"/>
      <c r="BLQ791" s="9"/>
      <c r="BLR791" s="9"/>
      <c r="BLS791" s="9"/>
      <c r="BLT791" s="9"/>
      <c r="BLU791" s="9"/>
      <c r="BLV791" s="9"/>
      <c r="BLW791" s="9"/>
      <c r="BLX791" s="9"/>
      <c r="BLY791" s="9"/>
      <c r="BLZ791" s="9"/>
      <c r="BMA791" s="9"/>
      <c r="BMB791" s="9"/>
      <c r="BMC791" s="9"/>
      <c r="BMD791" s="9"/>
      <c r="BME791" s="9"/>
      <c r="BMF791" s="9"/>
      <c r="BMG791" s="9"/>
      <c r="BMH791" s="9"/>
      <c r="BMI791" s="9"/>
      <c r="BMJ791" s="9"/>
      <c r="BMK791" s="9"/>
      <c r="BML791" s="9"/>
      <c r="BMM791" s="9"/>
      <c r="BMN791" s="9"/>
      <c r="BMO791" s="9"/>
      <c r="BMP791" s="9"/>
      <c r="BMQ791" s="9"/>
      <c r="BMR791" s="9"/>
      <c r="BMS791" s="9"/>
      <c r="BMT791" s="9"/>
      <c r="BMU791" s="9"/>
      <c r="BMV791" s="9"/>
      <c r="BMW791" s="9"/>
      <c r="BMX791" s="9"/>
      <c r="BMY791" s="9"/>
      <c r="BMZ791" s="9"/>
      <c r="BNA791" s="9"/>
      <c r="BNB791" s="9"/>
      <c r="BNC791" s="9"/>
      <c r="BND791" s="9"/>
      <c r="BNE791" s="9"/>
      <c r="BNF791" s="9"/>
      <c r="BNG791" s="9"/>
      <c r="BNH791" s="9"/>
      <c r="BNI791" s="9"/>
      <c r="BNJ791" s="9"/>
      <c r="BNK791" s="9"/>
      <c r="BNL791" s="9"/>
      <c r="BNM791" s="9"/>
      <c r="BNN791" s="9"/>
      <c r="BNO791" s="9"/>
      <c r="BNP791" s="9"/>
      <c r="BNQ791" s="9"/>
      <c r="BNR791" s="9"/>
      <c r="BNS791" s="9"/>
      <c r="BNT791" s="9"/>
      <c r="BNU791" s="9"/>
      <c r="BNV791" s="9"/>
      <c r="BNW791" s="9"/>
      <c r="BNX791" s="9"/>
      <c r="BNY791" s="9"/>
      <c r="BNZ791" s="9"/>
      <c r="BOA791" s="9"/>
      <c r="BOB791" s="9"/>
      <c r="BOC791" s="9"/>
      <c r="BOD791" s="9"/>
      <c r="BOE791" s="9"/>
      <c r="BOF791" s="9"/>
      <c r="BOG791" s="9"/>
      <c r="BOH791" s="9"/>
      <c r="BOI791" s="9"/>
      <c r="BOJ791" s="9"/>
      <c r="BOK791" s="9"/>
      <c r="BOL791" s="9"/>
      <c r="BOM791" s="9"/>
      <c r="BON791" s="9"/>
      <c r="BOO791" s="9"/>
      <c r="BOP791" s="9"/>
      <c r="BOQ791" s="9"/>
      <c r="BOR791" s="9"/>
      <c r="BOS791" s="9"/>
      <c r="BOT791" s="9"/>
      <c r="BOU791" s="9"/>
      <c r="BOV791" s="9"/>
      <c r="BOW791" s="9"/>
      <c r="BOX791" s="9"/>
      <c r="BOY791" s="9"/>
      <c r="BOZ791" s="9"/>
      <c r="BPA791" s="9"/>
      <c r="BPB791" s="9"/>
      <c r="BPC791" s="9"/>
      <c r="BPD791" s="9"/>
      <c r="BPE791" s="9"/>
      <c r="BPF791" s="9"/>
      <c r="BPG791" s="9"/>
    </row>
    <row r="792" spans="1:1775" s="10" customFormat="1" ht="12.5" x14ac:dyDescent="0.25">
      <c r="A792" s="120">
        <v>1</v>
      </c>
      <c r="B792" s="119" t="s">
        <v>35</v>
      </c>
      <c r="C792" s="120"/>
      <c r="D792" s="195">
        <v>672</v>
      </c>
      <c r="E792" s="63">
        <f t="shared" ref="E792:E799" si="633">D792*$E$2</f>
        <v>3308.1084624</v>
      </c>
      <c r="F792" s="63"/>
      <c r="G792" s="61">
        <f t="shared" ref="G792:G799" si="634">E792*$G$10</f>
        <v>367.20003932640003</v>
      </c>
      <c r="H792" s="60">
        <f t="shared" ref="H792:H799" si="635">IF(E792&lt;$L$2,$L$2-E792,0)</f>
        <v>0</v>
      </c>
      <c r="I792" s="61">
        <f t="shared" ref="I792:I799" si="636">(E792*98.25%)*$I$10</f>
        <v>299.01992391633604</v>
      </c>
      <c r="J792" s="60">
        <f t="shared" ref="J792:J799" si="637">(E792*98.25%)*$J$10</f>
        <v>16.251082821540002</v>
      </c>
      <c r="K792" s="62" t="s">
        <v>61</v>
      </c>
      <c r="L792" s="63">
        <f t="shared" ref="L792:L799" si="638">E792-G792+H792-I792-J792</f>
        <v>2625.6374163357236</v>
      </c>
      <c r="M792" s="51"/>
      <c r="N792" s="150">
        <v>2480.766627381975</v>
      </c>
      <c r="O792" s="147"/>
      <c r="P792" s="128">
        <f t="shared" ref="P792:P799" si="639">L792-N792</f>
        <v>144.87078895374862</v>
      </c>
      <c r="Q792" s="9"/>
      <c r="R792" s="9"/>
      <c r="S792" s="9"/>
      <c r="T792" s="9"/>
      <c r="U792" s="9"/>
      <c r="V792" s="9"/>
      <c r="W792" s="9"/>
      <c r="X792" s="9"/>
      <c r="Y792" s="9"/>
      <c r="Z792" s="9"/>
      <c r="AA792" s="9"/>
      <c r="AB792" s="9"/>
      <c r="AC792" s="9"/>
      <c r="AD792" s="9"/>
      <c r="AE792" s="9"/>
      <c r="AF792" s="9"/>
      <c r="AG792" s="9"/>
      <c r="AH792" s="9"/>
      <c r="AI792" s="9"/>
      <c r="AJ792" s="9"/>
      <c r="AK792" s="9"/>
      <c r="AL792" s="9"/>
      <c r="AM792" s="9"/>
      <c r="AN792" s="9"/>
      <c r="AO792" s="9"/>
      <c r="AP792" s="9"/>
      <c r="AQ792" s="9"/>
      <c r="AR792" s="9"/>
      <c r="AS792" s="9"/>
      <c r="AT792" s="9"/>
      <c r="AU792" s="9"/>
      <c r="AV792" s="9"/>
      <c r="AW792" s="9"/>
      <c r="AX792" s="9"/>
      <c r="AY792" s="9"/>
      <c r="AZ792" s="9"/>
      <c r="BA792" s="9"/>
      <c r="BB792" s="9"/>
      <c r="BC792" s="9"/>
      <c r="BD792" s="9"/>
      <c r="BE792" s="9"/>
      <c r="BF792" s="9"/>
      <c r="BG792" s="9"/>
      <c r="BH792" s="9"/>
      <c r="BI792" s="9"/>
      <c r="BJ792" s="9"/>
      <c r="BK792" s="9"/>
      <c r="BL792" s="9"/>
      <c r="BM792" s="9"/>
      <c r="BN792" s="9"/>
      <c r="BO792" s="9"/>
      <c r="BP792" s="9"/>
      <c r="BQ792" s="9"/>
      <c r="BR792" s="9"/>
      <c r="BS792" s="9"/>
      <c r="BT792" s="9"/>
      <c r="BU792" s="9"/>
      <c r="BV792" s="9"/>
      <c r="BW792" s="9"/>
      <c r="BX792" s="9"/>
      <c r="BY792" s="9"/>
      <c r="BZ792" s="9"/>
      <c r="CA792" s="9"/>
      <c r="CB792" s="9"/>
      <c r="CC792" s="9"/>
      <c r="CD792" s="9"/>
      <c r="CE792" s="9"/>
      <c r="CF792" s="9"/>
      <c r="CG792" s="9"/>
      <c r="CH792" s="9"/>
      <c r="CI792" s="9"/>
      <c r="CJ792" s="9"/>
      <c r="CK792" s="9"/>
      <c r="CL792" s="9"/>
      <c r="CM792" s="9"/>
      <c r="CN792" s="9"/>
      <c r="CO792" s="9"/>
      <c r="CP792" s="9"/>
      <c r="CQ792" s="9"/>
      <c r="CR792" s="9"/>
      <c r="CS792" s="9"/>
      <c r="CT792" s="9"/>
      <c r="CU792" s="9"/>
      <c r="CV792" s="9"/>
      <c r="CW792" s="9"/>
      <c r="CX792" s="9"/>
      <c r="CY792" s="9"/>
      <c r="CZ792" s="9"/>
      <c r="DA792" s="9"/>
      <c r="DB792" s="9"/>
      <c r="DC792" s="9"/>
      <c r="DD792" s="9"/>
      <c r="DE792" s="9"/>
      <c r="DF792" s="9"/>
      <c r="DG792" s="9"/>
      <c r="DH792" s="9"/>
      <c r="DI792" s="9"/>
      <c r="DJ792" s="9"/>
      <c r="DK792" s="9"/>
      <c r="DL792" s="9"/>
      <c r="DM792" s="9"/>
      <c r="DN792" s="9"/>
      <c r="DO792" s="9"/>
      <c r="DP792" s="9"/>
      <c r="DQ792" s="9"/>
      <c r="DR792" s="9"/>
      <c r="DS792" s="9"/>
      <c r="DT792" s="9"/>
      <c r="DU792" s="9"/>
      <c r="DV792" s="9"/>
      <c r="DW792" s="9"/>
      <c r="DX792" s="9"/>
      <c r="DY792" s="9"/>
      <c r="DZ792" s="9"/>
      <c r="EA792" s="9"/>
      <c r="EB792" s="9"/>
      <c r="EC792" s="9"/>
      <c r="ED792" s="9"/>
      <c r="EE792" s="9"/>
      <c r="EF792" s="9"/>
      <c r="EG792" s="9"/>
      <c r="EH792" s="9"/>
      <c r="EI792" s="9"/>
      <c r="EJ792" s="9"/>
      <c r="EK792" s="9"/>
      <c r="EL792" s="9"/>
      <c r="EM792" s="9"/>
      <c r="EN792" s="9"/>
      <c r="EO792" s="9"/>
      <c r="EP792" s="9"/>
      <c r="EQ792" s="9"/>
      <c r="ER792" s="9"/>
      <c r="ES792" s="9"/>
      <c r="ET792" s="9"/>
      <c r="EU792" s="9"/>
      <c r="EV792" s="9"/>
      <c r="EW792" s="9"/>
      <c r="EX792" s="9"/>
      <c r="EY792" s="9"/>
      <c r="EZ792" s="9"/>
      <c r="FA792" s="9"/>
      <c r="FB792" s="9"/>
      <c r="FC792" s="9"/>
      <c r="FD792" s="9"/>
      <c r="FE792" s="9"/>
      <c r="FF792" s="9"/>
      <c r="FG792" s="9"/>
      <c r="FH792" s="9"/>
      <c r="FI792" s="9"/>
      <c r="FJ792" s="9"/>
      <c r="FK792" s="9"/>
      <c r="FL792" s="9"/>
      <c r="FM792" s="9"/>
      <c r="FN792" s="9"/>
      <c r="FO792" s="9"/>
      <c r="FP792" s="9"/>
      <c r="FQ792" s="9"/>
      <c r="FR792" s="9"/>
      <c r="FS792" s="9"/>
      <c r="FT792" s="9"/>
      <c r="FU792" s="9"/>
      <c r="FV792" s="9"/>
      <c r="FW792" s="9"/>
      <c r="FX792" s="9"/>
      <c r="FY792" s="9"/>
      <c r="FZ792" s="9"/>
      <c r="GA792" s="9"/>
      <c r="GB792" s="9"/>
      <c r="GC792" s="9"/>
      <c r="GD792" s="9"/>
      <c r="GE792" s="9"/>
      <c r="GF792" s="9"/>
      <c r="GG792" s="9"/>
      <c r="GH792" s="9"/>
      <c r="GI792" s="9"/>
      <c r="GJ792" s="9"/>
      <c r="GK792" s="9"/>
      <c r="GL792" s="9"/>
      <c r="GM792" s="9"/>
      <c r="GN792" s="9"/>
      <c r="GO792" s="9"/>
      <c r="GP792" s="9"/>
      <c r="GQ792" s="9"/>
      <c r="GR792" s="9"/>
      <c r="GS792" s="9"/>
      <c r="GT792" s="9"/>
      <c r="GU792" s="9"/>
      <c r="GV792" s="9"/>
      <c r="GW792" s="9"/>
      <c r="GX792" s="9"/>
      <c r="GY792" s="9"/>
      <c r="GZ792" s="9"/>
      <c r="HA792" s="9"/>
      <c r="HB792" s="9"/>
      <c r="HC792" s="9"/>
      <c r="HD792" s="9"/>
      <c r="HE792" s="9"/>
      <c r="HF792" s="9"/>
      <c r="HG792" s="9"/>
      <c r="HH792" s="9"/>
      <c r="HI792" s="9"/>
      <c r="HJ792" s="9"/>
      <c r="HK792" s="9"/>
      <c r="HL792" s="9"/>
      <c r="HM792" s="9"/>
      <c r="HN792" s="9"/>
      <c r="HO792" s="9"/>
      <c r="HP792" s="9"/>
      <c r="HQ792" s="9"/>
      <c r="HR792" s="9"/>
      <c r="HS792" s="9"/>
      <c r="HT792" s="9"/>
      <c r="HU792" s="9"/>
      <c r="HV792" s="9"/>
      <c r="HW792" s="9"/>
      <c r="HX792" s="9"/>
      <c r="HY792" s="9"/>
      <c r="HZ792" s="9"/>
      <c r="IA792" s="9"/>
      <c r="IB792" s="9"/>
      <c r="IC792" s="9"/>
      <c r="ID792" s="9"/>
      <c r="IE792" s="9"/>
      <c r="IF792" s="9"/>
      <c r="IG792" s="9"/>
      <c r="IH792" s="9"/>
      <c r="II792" s="9"/>
      <c r="IJ792" s="9"/>
      <c r="IK792" s="9"/>
      <c r="IL792" s="9"/>
      <c r="IM792" s="9"/>
      <c r="IN792" s="9"/>
      <c r="IO792" s="9"/>
      <c r="IP792" s="9"/>
      <c r="IQ792" s="9"/>
      <c r="IR792" s="9"/>
      <c r="IS792" s="9"/>
      <c r="IT792" s="9"/>
      <c r="IU792" s="9"/>
      <c r="IV792" s="9"/>
      <c r="IW792" s="9"/>
      <c r="IX792" s="9"/>
      <c r="IY792" s="9"/>
      <c r="IZ792" s="9"/>
      <c r="JA792" s="9"/>
      <c r="JB792" s="9"/>
      <c r="JC792" s="9"/>
      <c r="JD792" s="9"/>
      <c r="JE792" s="9"/>
      <c r="JF792" s="9"/>
      <c r="JG792" s="9"/>
      <c r="JH792" s="9"/>
      <c r="JI792" s="9"/>
      <c r="JJ792" s="9"/>
      <c r="JK792" s="9"/>
      <c r="JL792" s="9"/>
      <c r="JM792" s="9"/>
      <c r="JN792" s="9"/>
      <c r="JO792" s="9"/>
      <c r="JP792" s="9"/>
      <c r="JQ792" s="9"/>
      <c r="JR792" s="9"/>
      <c r="JS792" s="9"/>
      <c r="JT792" s="9"/>
      <c r="JU792" s="9"/>
      <c r="JV792" s="9"/>
      <c r="JW792" s="9"/>
      <c r="JX792" s="9"/>
      <c r="JY792" s="9"/>
      <c r="JZ792" s="9"/>
      <c r="KA792" s="9"/>
      <c r="KB792" s="9"/>
      <c r="KC792" s="9"/>
      <c r="KD792" s="9"/>
      <c r="KE792" s="9"/>
      <c r="KF792" s="9"/>
      <c r="KG792" s="9"/>
      <c r="KH792" s="9"/>
      <c r="KI792" s="9"/>
      <c r="KJ792" s="9"/>
      <c r="KK792" s="9"/>
      <c r="KL792" s="9"/>
      <c r="KM792" s="9"/>
      <c r="KN792" s="9"/>
      <c r="KO792" s="9"/>
      <c r="KP792" s="9"/>
      <c r="KQ792" s="9"/>
      <c r="KR792" s="9"/>
      <c r="KS792" s="9"/>
      <c r="KT792" s="9"/>
      <c r="KU792" s="9"/>
      <c r="KV792" s="9"/>
      <c r="KW792" s="9"/>
      <c r="KX792" s="9"/>
      <c r="KY792" s="9"/>
      <c r="KZ792" s="9"/>
      <c r="LA792" s="9"/>
      <c r="LB792" s="9"/>
      <c r="LC792" s="9"/>
      <c r="LD792" s="9"/>
      <c r="LE792" s="9"/>
      <c r="LF792" s="9"/>
      <c r="LG792" s="9"/>
      <c r="LH792" s="9"/>
      <c r="LI792" s="9"/>
      <c r="LJ792" s="9"/>
      <c r="LK792" s="9"/>
      <c r="LL792" s="9"/>
      <c r="LM792" s="9"/>
      <c r="LN792" s="9"/>
      <c r="LO792" s="9"/>
      <c r="LP792" s="9"/>
      <c r="LQ792" s="9"/>
      <c r="LR792" s="9"/>
      <c r="LS792" s="9"/>
      <c r="LT792" s="9"/>
      <c r="LU792" s="9"/>
      <c r="LV792" s="9"/>
      <c r="LW792" s="9"/>
      <c r="LX792" s="9"/>
      <c r="LY792" s="9"/>
      <c r="LZ792" s="9"/>
      <c r="MA792" s="9"/>
      <c r="MB792" s="9"/>
      <c r="MC792" s="9"/>
      <c r="MD792" s="9"/>
      <c r="ME792" s="9"/>
      <c r="MF792" s="9"/>
      <c r="MG792" s="9"/>
      <c r="MH792" s="9"/>
      <c r="MI792" s="9"/>
      <c r="MJ792" s="9"/>
      <c r="MK792" s="9"/>
      <c r="ML792" s="9"/>
      <c r="MM792" s="9"/>
      <c r="MN792" s="9"/>
      <c r="MO792" s="9"/>
      <c r="MP792" s="9"/>
      <c r="MQ792" s="9"/>
      <c r="MR792" s="9"/>
      <c r="MS792" s="9"/>
      <c r="MT792" s="9"/>
      <c r="MU792" s="9"/>
      <c r="MV792" s="9"/>
      <c r="MW792" s="9"/>
      <c r="MX792" s="9"/>
      <c r="MY792" s="9"/>
      <c r="MZ792" s="9"/>
      <c r="NA792" s="9"/>
      <c r="NB792" s="9"/>
      <c r="NC792" s="9"/>
      <c r="ND792" s="9"/>
      <c r="NE792" s="9"/>
      <c r="NF792" s="9"/>
      <c r="NG792" s="9"/>
      <c r="NH792" s="9"/>
      <c r="NI792" s="9"/>
      <c r="NJ792" s="9"/>
      <c r="NK792" s="9"/>
      <c r="NL792" s="9"/>
      <c r="NM792" s="9"/>
      <c r="NN792" s="9"/>
      <c r="NO792" s="9"/>
      <c r="NP792" s="9"/>
      <c r="NQ792" s="9"/>
      <c r="NR792" s="9"/>
      <c r="NS792" s="9"/>
      <c r="NT792" s="9"/>
      <c r="NU792" s="9"/>
      <c r="NV792" s="9"/>
      <c r="NW792" s="9"/>
      <c r="NX792" s="9"/>
      <c r="NY792" s="9"/>
      <c r="NZ792" s="9"/>
      <c r="OA792" s="9"/>
      <c r="OB792" s="9"/>
      <c r="OC792" s="9"/>
      <c r="OD792" s="9"/>
      <c r="OE792" s="9"/>
      <c r="OF792" s="9"/>
      <c r="OG792" s="9"/>
      <c r="OH792" s="9"/>
      <c r="OI792" s="9"/>
      <c r="OJ792" s="9"/>
      <c r="OK792" s="9"/>
      <c r="OL792" s="9"/>
      <c r="OM792" s="9"/>
      <c r="ON792" s="9"/>
      <c r="OO792" s="9"/>
      <c r="OP792" s="9"/>
      <c r="OQ792" s="9"/>
      <c r="OR792" s="9"/>
      <c r="OS792" s="9"/>
      <c r="OT792" s="9"/>
      <c r="OU792" s="9"/>
      <c r="OV792" s="9"/>
      <c r="OW792" s="9"/>
      <c r="OX792" s="9"/>
      <c r="OY792" s="9"/>
      <c r="OZ792" s="9"/>
      <c r="PA792" s="9"/>
      <c r="PB792" s="9"/>
      <c r="PC792" s="9"/>
      <c r="PD792" s="9"/>
      <c r="PE792" s="9"/>
      <c r="PF792" s="9"/>
      <c r="PG792" s="9"/>
      <c r="PH792" s="9"/>
      <c r="PI792" s="9"/>
      <c r="PJ792" s="9"/>
      <c r="PK792" s="9"/>
      <c r="PL792" s="9"/>
      <c r="PM792" s="9"/>
      <c r="PN792" s="9"/>
      <c r="PO792" s="9"/>
      <c r="PP792" s="9"/>
      <c r="PQ792" s="9"/>
      <c r="PR792" s="9"/>
      <c r="PS792" s="9"/>
      <c r="PT792" s="9"/>
      <c r="PU792" s="9"/>
      <c r="PV792" s="9"/>
      <c r="PW792" s="9"/>
      <c r="PX792" s="9"/>
      <c r="PY792" s="9"/>
      <c r="PZ792" s="9"/>
      <c r="QA792" s="9"/>
      <c r="QB792" s="9"/>
      <c r="QC792" s="9"/>
      <c r="QD792" s="9"/>
      <c r="QE792" s="9"/>
      <c r="QF792" s="9"/>
      <c r="QG792" s="9"/>
      <c r="QH792" s="9"/>
      <c r="QI792" s="9"/>
      <c r="QJ792" s="9"/>
      <c r="QK792" s="9"/>
      <c r="QL792" s="9"/>
      <c r="QM792" s="9"/>
      <c r="QN792" s="9"/>
      <c r="QO792" s="9"/>
      <c r="QP792" s="9"/>
      <c r="QQ792" s="9"/>
      <c r="QR792" s="9"/>
      <c r="QS792" s="9"/>
      <c r="QT792" s="9"/>
      <c r="QU792" s="9"/>
      <c r="QV792" s="9"/>
      <c r="QW792" s="9"/>
      <c r="QX792" s="9"/>
      <c r="QY792" s="9"/>
      <c r="QZ792" s="9"/>
      <c r="RA792" s="9"/>
      <c r="RB792" s="9"/>
      <c r="RC792" s="9"/>
      <c r="RD792" s="9"/>
      <c r="RE792" s="9"/>
      <c r="RF792" s="9"/>
      <c r="RG792" s="9"/>
      <c r="RH792" s="9"/>
      <c r="RI792" s="9"/>
      <c r="RJ792" s="9"/>
      <c r="RK792" s="9"/>
      <c r="RL792" s="9"/>
      <c r="RM792" s="9"/>
      <c r="RN792" s="9"/>
      <c r="RO792" s="9"/>
      <c r="RP792" s="9"/>
      <c r="RQ792" s="9"/>
      <c r="RR792" s="9"/>
      <c r="RS792" s="9"/>
      <c r="RT792" s="9"/>
      <c r="RU792" s="9"/>
      <c r="RV792" s="9"/>
      <c r="RW792" s="9"/>
      <c r="RX792" s="9"/>
      <c r="RY792" s="9"/>
      <c r="RZ792" s="9"/>
      <c r="SA792" s="9"/>
      <c r="SB792" s="9"/>
      <c r="SC792" s="9"/>
      <c r="SD792" s="9"/>
      <c r="SE792" s="9"/>
      <c r="SF792" s="9"/>
      <c r="SG792" s="9"/>
      <c r="SH792" s="9"/>
      <c r="SI792" s="9"/>
      <c r="SJ792" s="9"/>
      <c r="SK792" s="9"/>
      <c r="SL792" s="9"/>
      <c r="SM792" s="9"/>
      <c r="SN792" s="9"/>
      <c r="SO792" s="9"/>
      <c r="SP792" s="9"/>
      <c r="SQ792" s="9"/>
      <c r="SR792" s="9"/>
      <c r="SS792" s="9"/>
      <c r="ST792" s="9"/>
      <c r="SU792" s="9"/>
      <c r="SV792" s="9"/>
      <c r="SW792" s="9"/>
      <c r="SX792" s="9"/>
      <c r="SY792" s="9"/>
      <c r="SZ792" s="9"/>
      <c r="TA792" s="9"/>
      <c r="TB792" s="9"/>
      <c r="TC792" s="9"/>
      <c r="TD792" s="9"/>
      <c r="TE792" s="9"/>
      <c r="TF792" s="9"/>
      <c r="TG792" s="9"/>
      <c r="TH792" s="9"/>
      <c r="TI792" s="9"/>
      <c r="TJ792" s="9"/>
      <c r="TK792" s="9"/>
      <c r="TL792" s="9"/>
      <c r="TM792" s="9"/>
      <c r="TN792" s="9"/>
      <c r="TO792" s="9"/>
      <c r="TP792" s="9"/>
      <c r="TQ792" s="9"/>
      <c r="TR792" s="9"/>
      <c r="TS792" s="9"/>
      <c r="TT792" s="9"/>
      <c r="TU792" s="9"/>
      <c r="TV792" s="9"/>
      <c r="TW792" s="9"/>
      <c r="TX792" s="9"/>
      <c r="TY792" s="9"/>
      <c r="TZ792" s="9"/>
      <c r="UA792" s="9"/>
      <c r="UB792" s="9"/>
      <c r="UC792" s="9"/>
      <c r="UD792" s="9"/>
      <c r="UE792" s="9"/>
      <c r="UF792" s="9"/>
      <c r="UG792" s="9"/>
      <c r="UH792" s="9"/>
      <c r="UI792" s="9"/>
      <c r="UJ792" s="9"/>
      <c r="UK792" s="9"/>
      <c r="UL792" s="9"/>
      <c r="UM792" s="9"/>
      <c r="UN792" s="9"/>
      <c r="UO792" s="9"/>
      <c r="UP792" s="9"/>
      <c r="UQ792" s="9"/>
      <c r="UR792" s="9"/>
      <c r="US792" s="9"/>
      <c r="UT792" s="9"/>
      <c r="UU792" s="9"/>
      <c r="UV792" s="9"/>
      <c r="UW792" s="9"/>
      <c r="UX792" s="9"/>
      <c r="UY792" s="9"/>
      <c r="UZ792" s="9"/>
      <c r="VA792" s="9"/>
      <c r="VB792" s="9"/>
      <c r="VC792" s="9"/>
      <c r="VD792" s="9"/>
      <c r="VE792" s="9"/>
      <c r="VF792" s="9"/>
      <c r="VG792" s="9"/>
      <c r="VH792" s="9"/>
      <c r="VI792" s="9"/>
      <c r="VJ792" s="9"/>
      <c r="VK792" s="9"/>
      <c r="VL792" s="9"/>
      <c r="VM792" s="9"/>
      <c r="VN792" s="9"/>
      <c r="VO792" s="9"/>
      <c r="VP792" s="9"/>
      <c r="VQ792" s="9"/>
      <c r="VR792" s="9"/>
      <c r="VS792" s="9"/>
      <c r="VT792" s="9"/>
      <c r="VU792" s="9"/>
      <c r="VV792" s="9"/>
      <c r="VW792" s="9"/>
      <c r="VX792" s="9"/>
      <c r="VY792" s="9"/>
      <c r="VZ792" s="9"/>
      <c r="WA792" s="9"/>
      <c r="WB792" s="9"/>
      <c r="WC792" s="9"/>
      <c r="WD792" s="9"/>
      <c r="WE792" s="9"/>
      <c r="WF792" s="9"/>
      <c r="WG792" s="9"/>
      <c r="WH792" s="9"/>
      <c r="WI792" s="9"/>
      <c r="WJ792" s="9"/>
      <c r="WK792" s="9"/>
      <c r="WL792" s="9"/>
      <c r="WM792" s="9"/>
      <c r="WN792" s="9"/>
      <c r="WO792" s="9"/>
      <c r="WP792" s="9"/>
      <c r="WQ792" s="9"/>
      <c r="WR792" s="9"/>
      <c r="WS792" s="9"/>
      <c r="WT792" s="9"/>
      <c r="WU792" s="9"/>
      <c r="WV792" s="9"/>
      <c r="WW792" s="9"/>
      <c r="WX792" s="9"/>
      <c r="WY792" s="9"/>
      <c r="WZ792" s="9"/>
      <c r="XA792" s="9"/>
      <c r="XB792" s="9"/>
      <c r="XC792" s="9"/>
      <c r="XD792" s="9"/>
      <c r="XE792" s="9"/>
      <c r="XF792" s="9"/>
      <c r="XG792" s="9"/>
      <c r="XH792" s="9"/>
      <c r="XI792" s="9"/>
      <c r="XJ792" s="9"/>
      <c r="XK792" s="9"/>
      <c r="XL792" s="9"/>
      <c r="XM792" s="9"/>
      <c r="XN792" s="9"/>
      <c r="XO792" s="9"/>
      <c r="XP792" s="9"/>
      <c r="XQ792" s="9"/>
      <c r="XR792" s="9"/>
      <c r="XS792" s="9"/>
      <c r="XT792" s="9"/>
      <c r="XU792" s="9"/>
      <c r="XV792" s="9"/>
      <c r="XW792" s="9"/>
      <c r="XX792" s="9"/>
      <c r="XY792" s="9"/>
      <c r="XZ792" s="9"/>
      <c r="YA792" s="9"/>
      <c r="YB792" s="9"/>
      <c r="YC792" s="9"/>
      <c r="YD792" s="9"/>
      <c r="YE792" s="9"/>
      <c r="YF792" s="9"/>
      <c r="YG792" s="9"/>
      <c r="YH792" s="9"/>
      <c r="YI792" s="9"/>
      <c r="YJ792" s="9"/>
      <c r="YK792" s="9"/>
      <c r="YL792" s="9"/>
      <c r="YM792" s="9"/>
      <c r="YN792" s="9"/>
      <c r="YO792" s="9"/>
      <c r="YP792" s="9"/>
      <c r="YQ792" s="9"/>
      <c r="YR792" s="9"/>
      <c r="YS792" s="9"/>
      <c r="YT792" s="9"/>
      <c r="YU792" s="9"/>
      <c r="YV792" s="9"/>
      <c r="YW792" s="9"/>
      <c r="YX792" s="9"/>
      <c r="YY792" s="9"/>
      <c r="YZ792" s="9"/>
      <c r="ZA792" s="9"/>
      <c r="ZB792" s="9"/>
      <c r="ZC792" s="9"/>
      <c r="ZD792" s="9"/>
      <c r="ZE792" s="9"/>
      <c r="ZF792" s="9"/>
      <c r="ZG792" s="9"/>
      <c r="ZH792" s="9"/>
      <c r="ZI792" s="9"/>
      <c r="ZJ792" s="9"/>
      <c r="ZK792" s="9"/>
      <c r="ZL792" s="9"/>
      <c r="ZM792" s="9"/>
      <c r="ZN792" s="9"/>
      <c r="ZO792" s="9"/>
      <c r="ZP792" s="9"/>
      <c r="ZQ792" s="9"/>
      <c r="ZR792" s="9"/>
      <c r="ZS792" s="9"/>
      <c r="ZT792" s="9"/>
      <c r="ZU792" s="9"/>
      <c r="ZV792" s="9"/>
      <c r="ZW792" s="9"/>
      <c r="ZX792" s="9"/>
      <c r="ZY792" s="9"/>
      <c r="ZZ792" s="9"/>
      <c r="AAA792" s="9"/>
      <c r="AAB792" s="9"/>
      <c r="AAC792" s="9"/>
      <c r="AAD792" s="9"/>
      <c r="AAE792" s="9"/>
      <c r="AAF792" s="9"/>
      <c r="AAG792" s="9"/>
      <c r="AAH792" s="9"/>
      <c r="AAI792" s="9"/>
      <c r="AAJ792" s="9"/>
      <c r="AAK792" s="9"/>
      <c r="AAL792" s="9"/>
      <c r="AAM792" s="9"/>
      <c r="AAN792" s="9"/>
      <c r="AAO792" s="9"/>
      <c r="AAP792" s="9"/>
      <c r="AAQ792" s="9"/>
      <c r="AAR792" s="9"/>
      <c r="AAS792" s="9"/>
      <c r="AAT792" s="9"/>
      <c r="AAU792" s="9"/>
      <c r="AAV792" s="9"/>
      <c r="AAW792" s="9"/>
      <c r="AAX792" s="9"/>
      <c r="AAY792" s="9"/>
      <c r="AAZ792" s="9"/>
      <c r="ABA792" s="9"/>
      <c r="ABB792" s="9"/>
      <c r="ABC792" s="9"/>
      <c r="ABD792" s="9"/>
      <c r="ABE792" s="9"/>
      <c r="ABF792" s="9"/>
      <c r="ABG792" s="9"/>
      <c r="ABH792" s="9"/>
      <c r="ABI792" s="9"/>
      <c r="ABJ792" s="9"/>
      <c r="ABK792" s="9"/>
      <c r="ABL792" s="9"/>
      <c r="ABM792" s="9"/>
      <c r="ABN792" s="9"/>
      <c r="ABO792" s="9"/>
      <c r="ABP792" s="9"/>
      <c r="ABQ792" s="9"/>
      <c r="ABR792" s="9"/>
      <c r="ABS792" s="9"/>
      <c r="ABT792" s="9"/>
      <c r="ABU792" s="9"/>
      <c r="ABV792" s="9"/>
      <c r="ABW792" s="9"/>
      <c r="ABX792" s="9"/>
      <c r="ABY792" s="9"/>
      <c r="ABZ792" s="9"/>
      <c r="ACA792" s="9"/>
      <c r="ACB792" s="9"/>
      <c r="ACC792" s="9"/>
      <c r="ACD792" s="9"/>
      <c r="ACE792" s="9"/>
      <c r="ACF792" s="9"/>
      <c r="ACG792" s="9"/>
      <c r="ACH792" s="9"/>
      <c r="ACI792" s="9"/>
      <c r="ACJ792" s="9"/>
      <c r="ACK792" s="9"/>
      <c r="ACL792" s="9"/>
      <c r="ACM792" s="9"/>
      <c r="ACN792" s="9"/>
      <c r="ACO792" s="9"/>
      <c r="ACP792" s="9"/>
      <c r="ACQ792" s="9"/>
      <c r="ACR792" s="9"/>
      <c r="ACS792" s="9"/>
      <c r="ACT792" s="9"/>
      <c r="ACU792" s="9"/>
      <c r="ACV792" s="9"/>
      <c r="ACW792" s="9"/>
      <c r="ACX792" s="9"/>
      <c r="ACY792" s="9"/>
      <c r="ACZ792" s="9"/>
      <c r="ADA792" s="9"/>
      <c r="ADB792" s="9"/>
      <c r="ADC792" s="9"/>
      <c r="ADD792" s="9"/>
      <c r="ADE792" s="9"/>
      <c r="ADF792" s="9"/>
      <c r="ADG792" s="9"/>
      <c r="ADH792" s="9"/>
      <c r="ADI792" s="9"/>
      <c r="ADJ792" s="9"/>
      <c r="ADK792" s="9"/>
      <c r="ADL792" s="9"/>
      <c r="ADM792" s="9"/>
      <c r="ADN792" s="9"/>
      <c r="ADO792" s="9"/>
      <c r="ADP792" s="9"/>
      <c r="ADQ792" s="9"/>
      <c r="ADR792" s="9"/>
      <c r="ADS792" s="9"/>
      <c r="ADT792" s="9"/>
      <c r="ADU792" s="9"/>
      <c r="ADV792" s="9"/>
      <c r="ADW792" s="9"/>
      <c r="ADX792" s="9"/>
      <c r="ADY792" s="9"/>
      <c r="ADZ792" s="9"/>
      <c r="AEA792" s="9"/>
      <c r="AEB792" s="9"/>
      <c r="AEC792" s="9"/>
      <c r="AED792" s="9"/>
      <c r="AEE792" s="9"/>
      <c r="AEF792" s="9"/>
      <c r="AEG792" s="9"/>
      <c r="AEH792" s="9"/>
      <c r="AEI792" s="9"/>
      <c r="AEJ792" s="9"/>
      <c r="AEK792" s="9"/>
      <c r="AEL792" s="9"/>
      <c r="AEM792" s="9"/>
      <c r="AEN792" s="9"/>
      <c r="AEO792" s="9"/>
      <c r="AEP792" s="9"/>
      <c r="AEQ792" s="9"/>
      <c r="AER792" s="9"/>
      <c r="AES792" s="9"/>
      <c r="AET792" s="9"/>
      <c r="AEU792" s="9"/>
      <c r="AEV792" s="9"/>
      <c r="AEW792" s="9"/>
      <c r="AEX792" s="9"/>
      <c r="AEY792" s="9"/>
      <c r="AEZ792" s="9"/>
      <c r="AFA792" s="9"/>
      <c r="AFB792" s="9"/>
      <c r="AFC792" s="9"/>
      <c r="AFD792" s="9"/>
      <c r="AFE792" s="9"/>
      <c r="AFF792" s="9"/>
      <c r="AFG792" s="9"/>
      <c r="AFH792" s="9"/>
      <c r="AFI792" s="9"/>
      <c r="AFJ792" s="9"/>
      <c r="AFK792" s="9"/>
      <c r="AFL792" s="9"/>
      <c r="AFM792" s="9"/>
      <c r="AFN792" s="9"/>
      <c r="AFO792" s="9"/>
      <c r="AFP792" s="9"/>
      <c r="AFQ792" s="9"/>
      <c r="AFR792" s="9"/>
      <c r="AFS792" s="9"/>
      <c r="AFT792" s="9"/>
      <c r="AFU792" s="9"/>
      <c r="AFV792" s="9"/>
      <c r="AFW792" s="9"/>
      <c r="AFX792" s="9"/>
      <c r="AFY792" s="9"/>
      <c r="AFZ792" s="9"/>
      <c r="AGA792" s="9"/>
      <c r="AGB792" s="9"/>
      <c r="AGC792" s="9"/>
      <c r="AGD792" s="9"/>
      <c r="AGE792" s="9"/>
      <c r="AGF792" s="9"/>
      <c r="AGG792" s="9"/>
      <c r="AGH792" s="9"/>
      <c r="AGI792" s="9"/>
      <c r="AGJ792" s="9"/>
      <c r="AGK792" s="9"/>
      <c r="AGL792" s="9"/>
      <c r="AGM792" s="9"/>
      <c r="AGN792" s="9"/>
      <c r="AGO792" s="9"/>
      <c r="AGP792" s="9"/>
      <c r="AGQ792" s="9"/>
      <c r="AGR792" s="9"/>
      <c r="AGS792" s="9"/>
      <c r="AGT792" s="9"/>
      <c r="AGU792" s="9"/>
      <c r="AGV792" s="9"/>
      <c r="AGW792" s="9"/>
      <c r="AGX792" s="9"/>
      <c r="AGY792" s="9"/>
      <c r="AGZ792" s="9"/>
      <c r="AHA792" s="9"/>
      <c r="AHB792" s="9"/>
      <c r="AHC792" s="9"/>
      <c r="AHD792" s="9"/>
      <c r="AHE792" s="9"/>
      <c r="AHF792" s="9"/>
      <c r="AHG792" s="9"/>
      <c r="AHH792" s="9"/>
      <c r="AHI792" s="9"/>
      <c r="AHJ792" s="9"/>
      <c r="AHK792" s="9"/>
      <c r="AHL792" s="9"/>
      <c r="AHM792" s="9"/>
      <c r="AHN792" s="9"/>
      <c r="AHO792" s="9"/>
      <c r="AHP792" s="9"/>
      <c r="AHQ792" s="9"/>
      <c r="AHR792" s="9"/>
      <c r="AHS792" s="9"/>
      <c r="AHT792" s="9"/>
      <c r="AHU792" s="9"/>
      <c r="AHV792" s="9"/>
      <c r="AHW792" s="9"/>
      <c r="AHX792" s="9"/>
      <c r="AHY792" s="9"/>
      <c r="AHZ792" s="9"/>
      <c r="AIA792" s="9"/>
      <c r="AIB792" s="9"/>
      <c r="AIC792" s="9"/>
      <c r="AID792" s="9"/>
      <c r="AIE792" s="9"/>
      <c r="AIF792" s="9"/>
      <c r="AIG792" s="9"/>
      <c r="AIH792" s="9"/>
      <c r="AII792" s="9"/>
      <c r="AIJ792" s="9"/>
      <c r="AIK792" s="9"/>
      <c r="AIL792" s="9"/>
      <c r="AIM792" s="9"/>
      <c r="AIN792" s="9"/>
      <c r="AIO792" s="9"/>
      <c r="AIP792" s="9"/>
      <c r="AIQ792" s="9"/>
      <c r="AIR792" s="9"/>
      <c r="AIS792" s="9"/>
      <c r="AIT792" s="9"/>
      <c r="AIU792" s="9"/>
      <c r="AIV792" s="9"/>
      <c r="AIW792" s="9"/>
      <c r="AIX792" s="9"/>
      <c r="AIY792" s="9"/>
      <c r="AIZ792" s="9"/>
      <c r="AJA792" s="9"/>
      <c r="AJB792" s="9"/>
      <c r="AJC792" s="9"/>
      <c r="AJD792" s="9"/>
      <c r="AJE792" s="9"/>
      <c r="AJF792" s="9"/>
      <c r="AJG792" s="9"/>
      <c r="AJH792" s="9"/>
      <c r="AJI792" s="9"/>
      <c r="AJJ792" s="9"/>
      <c r="AJK792" s="9"/>
      <c r="AJL792" s="9"/>
      <c r="AJM792" s="9"/>
      <c r="AJN792" s="9"/>
      <c r="AJO792" s="9"/>
      <c r="AJP792" s="9"/>
      <c r="AJQ792" s="9"/>
      <c r="AJR792" s="9"/>
      <c r="AJS792" s="9"/>
      <c r="AJT792" s="9"/>
      <c r="AJU792" s="9"/>
      <c r="AJV792" s="9"/>
      <c r="AJW792" s="9"/>
      <c r="AJX792" s="9"/>
      <c r="AJY792" s="9"/>
      <c r="AJZ792" s="9"/>
      <c r="AKA792" s="9"/>
      <c r="AKB792" s="9"/>
      <c r="AKC792" s="9"/>
      <c r="AKD792" s="9"/>
      <c r="AKE792" s="9"/>
      <c r="AKF792" s="9"/>
      <c r="AKG792" s="9"/>
      <c r="AKH792" s="9"/>
      <c r="AKI792" s="9"/>
      <c r="AKJ792" s="9"/>
      <c r="AKK792" s="9"/>
      <c r="AKL792" s="9"/>
      <c r="AKM792" s="9"/>
      <c r="AKN792" s="9"/>
      <c r="AKO792" s="9"/>
      <c r="AKP792" s="9"/>
      <c r="AKQ792" s="9"/>
      <c r="AKR792" s="9"/>
      <c r="AKS792" s="9"/>
      <c r="AKT792" s="9"/>
      <c r="AKU792" s="9"/>
      <c r="AKV792" s="9"/>
      <c r="AKW792" s="9"/>
      <c r="AKX792" s="9"/>
      <c r="AKY792" s="9"/>
      <c r="AKZ792" s="9"/>
      <c r="ALA792" s="9"/>
      <c r="ALB792" s="9"/>
      <c r="ALC792" s="9"/>
      <c r="ALD792" s="9"/>
      <c r="ALE792" s="9"/>
      <c r="ALF792" s="9"/>
      <c r="ALG792" s="9"/>
      <c r="ALH792" s="9"/>
      <c r="ALI792" s="9"/>
      <c r="ALJ792" s="9"/>
      <c r="ALK792" s="9"/>
      <c r="ALL792" s="9"/>
      <c r="ALM792" s="9"/>
      <c r="ALN792" s="9"/>
      <c r="ALO792" s="9"/>
      <c r="ALP792" s="9"/>
      <c r="ALQ792" s="9"/>
      <c r="ALR792" s="9"/>
      <c r="ALS792" s="9"/>
      <c r="ALT792" s="9"/>
      <c r="ALU792" s="9"/>
      <c r="ALV792" s="9"/>
      <c r="ALW792" s="9"/>
      <c r="ALX792" s="9"/>
      <c r="ALY792" s="9"/>
      <c r="ALZ792" s="9"/>
      <c r="AMA792" s="9"/>
      <c r="AMB792" s="9"/>
      <c r="AMC792" s="9"/>
      <c r="AMD792" s="9"/>
      <c r="AME792" s="9"/>
      <c r="AMF792" s="9"/>
      <c r="AMG792" s="9"/>
      <c r="AMH792" s="9"/>
      <c r="AMI792" s="9"/>
      <c r="AMJ792" s="9"/>
      <c r="AMK792" s="9"/>
      <c r="AML792" s="9"/>
      <c r="AMM792" s="9"/>
      <c r="AMN792" s="9"/>
      <c r="AMO792" s="9"/>
      <c r="AMP792" s="9"/>
      <c r="AMQ792" s="9"/>
      <c r="AMR792" s="9"/>
      <c r="AMS792" s="9"/>
      <c r="AMT792" s="9"/>
      <c r="AMU792" s="9"/>
      <c r="AMV792" s="9"/>
      <c r="AMW792" s="9"/>
      <c r="AMX792" s="9"/>
      <c r="AMY792" s="9"/>
      <c r="AMZ792" s="9"/>
      <c r="ANA792" s="9"/>
      <c r="ANB792" s="9"/>
      <c r="ANC792" s="9"/>
      <c r="AND792" s="9"/>
      <c r="ANE792" s="9"/>
      <c r="ANF792" s="9"/>
      <c r="ANG792" s="9"/>
      <c r="ANH792" s="9"/>
      <c r="ANI792" s="9"/>
      <c r="ANJ792" s="9"/>
      <c r="ANK792" s="9"/>
      <c r="ANL792" s="9"/>
      <c r="ANM792" s="9"/>
      <c r="ANN792" s="9"/>
      <c r="ANO792" s="9"/>
      <c r="ANP792" s="9"/>
      <c r="ANQ792" s="9"/>
      <c r="ANR792" s="9"/>
      <c r="ANS792" s="9"/>
      <c r="ANT792" s="9"/>
      <c r="ANU792" s="9"/>
      <c r="ANV792" s="9"/>
      <c r="ANW792" s="9"/>
      <c r="ANX792" s="9"/>
      <c r="ANY792" s="9"/>
      <c r="ANZ792" s="9"/>
      <c r="AOA792" s="9"/>
      <c r="AOB792" s="9"/>
      <c r="AOC792" s="9"/>
      <c r="AOD792" s="9"/>
      <c r="AOE792" s="9"/>
      <c r="AOF792" s="9"/>
      <c r="AOG792" s="9"/>
      <c r="AOH792" s="9"/>
      <c r="AOI792" s="9"/>
      <c r="AOJ792" s="9"/>
      <c r="AOK792" s="9"/>
      <c r="AOL792" s="9"/>
      <c r="AOM792" s="9"/>
      <c r="AON792" s="9"/>
      <c r="AOO792" s="9"/>
      <c r="AOP792" s="9"/>
      <c r="AOQ792" s="9"/>
      <c r="AOR792" s="9"/>
      <c r="AOS792" s="9"/>
      <c r="AOT792" s="9"/>
      <c r="AOU792" s="9"/>
      <c r="AOV792" s="9"/>
      <c r="AOW792" s="9"/>
      <c r="AOX792" s="9"/>
      <c r="AOY792" s="9"/>
      <c r="AOZ792" s="9"/>
      <c r="APA792" s="9"/>
      <c r="APB792" s="9"/>
      <c r="APC792" s="9"/>
      <c r="APD792" s="9"/>
      <c r="APE792" s="9"/>
      <c r="APF792" s="9"/>
      <c r="APG792" s="9"/>
      <c r="APH792" s="9"/>
      <c r="API792" s="9"/>
      <c r="APJ792" s="9"/>
      <c r="APK792" s="9"/>
      <c r="APL792" s="9"/>
      <c r="APM792" s="9"/>
      <c r="APN792" s="9"/>
      <c r="APO792" s="9"/>
      <c r="APP792" s="9"/>
      <c r="APQ792" s="9"/>
      <c r="APR792" s="9"/>
      <c r="APS792" s="9"/>
      <c r="APT792" s="9"/>
      <c r="APU792" s="9"/>
      <c r="APV792" s="9"/>
      <c r="APW792" s="9"/>
      <c r="APX792" s="9"/>
      <c r="APY792" s="9"/>
      <c r="APZ792" s="9"/>
      <c r="AQA792" s="9"/>
      <c r="AQB792" s="9"/>
      <c r="AQC792" s="9"/>
      <c r="AQD792" s="9"/>
      <c r="AQE792" s="9"/>
      <c r="AQF792" s="9"/>
      <c r="AQG792" s="9"/>
      <c r="AQH792" s="9"/>
      <c r="AQI792" s="9"/>
      <c r="AQJ792" s="9"/>
      <c r="AQK792" s="9"/>
      <c r="AQL792" s="9"/>
      <c r="AQM792" s="9"/>
      <c r="AQN792" s="9"/>
      <c r="AQO792" s="9"/>
      <c r="AQP792" s="9"/>
      <c r="AQQ792" s="9"/>
      <c r="AQR792" s="9"/>
      <c r="AQS792" s="9"/>
      <c r="AQT792" s="9"/>
      <c r="AQU792" s="9"/>
      <c r="AQV792" s="9"/>
      <c r="AQW792" s="9"/>
      <c r="AQX792" s="9"/>
      <c r="AQY792" s="9"/>
      <c r="AQZ792" s="9"/>
      <c r="ARA792" s="9"/>
      <c r="ARB792" s="9"/>
      <c r="ARC792" s="9"/>
      <c r="ARD792" s="9"/>
      <c r="ARE792" s="9"/>
      <c r="ARF792" s="9"/>
      <c r="ARG792" s="9"/>
      <c r="ARH792" s="9"/>
      <c r="ARI792" s="9"/>
      <c r="ARJ792" s="9"/>
      <c r="ARK792" s="9"/>
      <c r="ARL792" s="9"/>
      <c r="ARM792" s="9"/>
      <c r="ARN792" s="9"/>
      <c r="ARO792" s="9"/>
      <c r="ARP792" s="9"/>
      <c r="ARQ792" s="9"/>
      <c r="ARR792" s="9"/>
      <c r="ARS792" s="9"/>
      <c r="ART792" s="9"/>
      <c r="ARU792" s="9"/>
      <c r="ARV792" s="9"/>
      <c r="ARW792" s="9"/>
      <c r="ARX792" s="9"/>
      <c r="ARY792" s="9"/>
      <c r="ARZ792" s="9"/>
      <c r="ASA792" s="9"/>
      <c r="ASB792" s="9"/>
      <c r="ASC792" s="9"/>
      <c r="ASD792" s="9"/>
      <c r="ASE792" s="9"/>
      <c r="ASF792" s="9"/>
      <c r="ASG792" s="9"/>
      <c r="ASH792" s="9"/>
      <c r="ASI792" s="9"/>
      <c r="ASJ792" s="9"/>
      <c r="ASK792" s="9"/>
      <c r="ASL792" s="9"/>
      <c r="ASM792" s="9"/>
      <c r="ASN792" s="9"/>
      <c r="ASO792" s="9"/>
      <c r="ASP792" s="9"/>
      <c r="ASQ792" s="9"/>
      <c r="ASR792" s="9"/>
      <c r="ASS792" s="9"/>
      <c r="AST792" s="9"/>
      <c r="ASU792" s="9"/>
      <c r="ASV792" s="9"/>
      <c r="ASW792" s="9"/>
      <c r="ASX792" s="9"/>
      <c r="ASY792" s="9"/>
      <c r="ASZ792" s="9"/>
      <c r="ATA792" s="9"/>
      <c r="ATB792" s="9"/>
      <c r="ATC792" s="9"/>
      <c r="ATD792" s="9"/>
      <c r="ATE792" s="9"/>
      <c r="ATF792" s="9"/>
      <c r="ATG792" s="9"/>
      <c r="ATH792" s="9"/>
      <c r="ATI792" s="9"/>
      <c r="ATJ792" s="9"/>
      <c r="ATK792" s="9"/>
      <c r="ATL792" s="9"/>
      <c r="ATM792" s="9"/>
      <c r="ATN792" s="9"/>
      <c r="ATO792" s="9"/>
      <c r="ATP792" s="9"/>
      <c r="ATQ792" s="9"/>
      <c r="ATR792" s="9"/>
      <c r="ATS792" s="9"/>
      <c r="ATT792" s="9"/>
      <c r="ATU792" s="9"/>
      <c r="ATV792" s="9"/>
      <c r="ATW792" s="9"/>
      <c r="ATX792" s="9"/>
      <c r="ATY792" s="9"/>
      <c r="ATZ792" s="9"/>
      <c r="AUA792" s="9"/>
      <c r="AUB792" s="9"/>
      <c r="AUC792" s="9"/>
      <c r="AUD792" s="9"/>
      <c r="AUE792" s="9"/>
      <c r="AUF792" s="9"/>
      <c r="AUG792" s="9"/>
      <c r="AUH792" s="9"/>
      <c r="AUI792" s="9"/>
      <c r="AUJ792" s="9"/>
      <c r="AUK792" s="9"/>
      <c r="AUL792" s="9"/>
      <c r="AUM792" s="9"/>
      <c r="AUN792" s="9"/>
      <c r="AUO792" s="9"/>
      <c r="AUP792" s="9"/>
      <c r="AUQ792" s="9"/>
      <c r="AUR792" s="9"/>
      <c r="AUS792" s="9"/>
      <c r="AUT792" s="9"/>
      <c r="AUU792" s="9"/>
      <c r="AUV792" s="9"/>
      <c r="AUW792" s="9"/>
      <c r="AUX792" s="9"/>
      <c r="AUY792" s="9"/>
      <c r="AUZ792" s="9"/>
      <c r="AVA792" s="9"/>
      <c r="AVB792" s="9"/>
      <c r="AVC792" s="9"/>
      <c r="AVD792" s="9"/>
      <c r="AVE792" s="9"/>
      <c r="AVF792" s="9"/>
      <c r="AVG792" s="9"/>
      <c r="AVH792" s="9"/>
      <c r="AVI792" s="9"/>
      <c r="AVJ792" s="9"/>
      <c r="AVK792" s="9"/>
      <c r="AVL792" s="9"/>
      <c r="AVM792" s="9"/>
      <c r="AVN792" s="9"/>
      <c r="AVO792" s="9"/>
      <c r="AVP792" s="9"/>
      <c r="AVQ792" s="9"/>
      <c r="AVR792" s="9"/>
      <c r="AVS792" s="9"/>
      <c r="AVT792" s="9"/>
      <c r="AVU792" s="9"/>
      <c r="AVV792" s="9"/>
      <c r="AVW792" s="9"/>
      <c r="AVX792" s="9"/>
      <c r="AVY792" s="9"/>
      <c r="AVZ792" s="9"/>
      <c r="AWA792" s="9"/>
      <c r="AWB792" s="9"/>
      <c r="AWC792" s="9"/>
      <c r="AWD792" s="9"/>
      <c r="AWE792" s="9"/>
      <c r="AWF792" s="9"/>
      <c r="AWG792" s="9"/>
      <c r="AWH792" s="9"/>
      <c r="AWI792" s="9"/>
      <c r="AWJ792" s="9"/>
      <c r="AWK792" s="9"/>
      <c r="AWL792" s="9"/>
      <c r="AWM792" s="9"/>
      <c r="AWN792" s="9"/>
      <c r="AWO792" s="9"/>
      <c r="AWP792" s="9"/>
      <c r="AWQ792" s="9"/>
      <c r="AWR792" s="9"/>
      <c r="AWS792" s="9"/>
      <c r="AWT792" s="9"/>
      <c r="AWU792" s="9"/>
      <c r="AWV792" s="9"/>
      <c r="AWW792" s="9"/>
      <c r="AWX792" s="9"/>
      <c r="AWY792" s="9"/>
      <c r="AWZ792" s="9"/>
      <c r="AXA792" s="9"/>
      <c r="AXB792" s="9"/>
      <c r="AXC792" s="9"/>
      <c r="AXD792" s="9"/>
      <c r="AXE792" s="9"/>
      <c r="AXF792" s="9"/>
      <c r="AXG792" s="9"/>
      <c r="AXH792" s="9"/>
      <c r="AXI792" s="9"/>
      <c r="AXJ792" s="9"/>
      <c r="AXK792" s="9"/>
      <c r="AXL792" s="9"/>
      <c r="AXM792" s="9"/>
      <c r="AXN792" s="9"/>
      <c r="AXO792" s="9"/>
      <c r="AXP792" s="9"/>
      <c r="AXQ792" s="9"/>
      <c r="AXR792" s="9"/>
      <c r="AXS792" s="9"/>
      <c r="AXT792" s="9"/>
      <c r="AXU792" s="9"/>
      <c r="AXV792" s="9"/>
      <c r="AXW792" s="9"/>
      <c r="AXX792" s="9"/>
      <c r="AXY792" s="9"/>
      <c r="AXZ792" s="9"/>
      <c r="AYA792" s="9"/>
      <c r="AYB792" s="9"/>
      <c r="AYC792" s="9"/>
      <c r="AYD792" s="9"/>
      <c r="AYE792" s="9"/>
      <c r="AYF792" s="9"/>
      <c r="AYG792" s="9"/>
      <c r="AYH792" s="9"/>
      <c r="AYI792" s="9"/>
      <c r="AYJ792" s="9"/>
      <c r="AYK792" s="9"/>
      <c r="AYL792" s="9"/>
      <c r="AYM792" s="9"/>
      <c r="AYN792" s="9"/>
      <c r="AYO792" s="9"/>
      <c r="AYP792" s="9"/>
      <c r="AYQ792" s="9"/>
      <c r="AYR792" s="9"/>
      <c r="AYS792" s="9"/>
      <c r="AYT792" s="9"/>
      <c r="AYU792" s="9"/>
      <c r="AYV792" s="9"/>
      <c r="AYW792" s="9"/>
      <c r="AYX792" s="9"/>
      <c r="AYY792" s="9"/>
      <c r="AYZ792" s="9"/>
      <c r="AZA792" s="9"/>
      <c r="AZB792" s="9"/>
      <c r="AZC792" s="9"/>
      <c r="AZD792" s="9"/>
      <c r="AZE792" s="9"/>
      <c r="AZF792" s="9"/>
      <c r="AZG792" s="9"/>
      <c r="AZH792" s="9"/>
      <c r="AZI792" s="9"/>
      <c r="AZJ792" s="9"/>
      <c r="AZK792" s="9"/>
      <c r="AZL792" s="9"/>
      <c r="AZM792" s="9"/>
      <c r="AZN792" s="9"/>
      <c r="AZO792" s="9"/>
      <c r="AZP792" s="9"/>
      <c r="AZQ792" s="9"/>
      <c r="AZR792" s="9"/>
      <c r="AZS792" s="9"/>
      <c r="AZT792" s="9"/>
      <c r="AZU792" s="9"/>
      <c r="AZV792" s="9"/>
      <c r="AZW792" s="9"/>
      <c r="AZX792" s="9"/>
      <c r="AZY792" s="9"/>
      <c r="AZZ792" s="9"/>
      <c r="BAA792" s="9"/>
      <c r="BAB792" s="9"/>
      <c r="BAC792" s="9"/>
      <c r="BAD792" s="9"/>
      <c r="BAE792" s="9"/>
      <c r="BAF792" s="9"/>
      <c r="BAG792" s="9"/>
      <c r="BAH792" s="9"/>
      <c r="BAI792" s="9"/>
      <c r="BAJ792" s="9"/>
      <c r="BAK792" s="9"/>
      <c r="BAL792" s="9"/>
      <c r="BAM792" s="9"/>
      <c r="BAN792" s="9"/>
      <c r="BAO792" s="9"/>
      <c r="BAP792" s="9"/>
      <c r="BAQ792" s="9"/>
      <c r="BAR792" s="9"/>
      <c r="BAS792" s="9"/>
      <c r="BAT792" s="9"/>
      <c r="BAU792" s="9"/>
      <c r="BAV792" s="9"/>
      <c r="BAW792" s="9"/>
      <c r="BAX792" s="9"/>
      <c r="BAY792" s="9"/>
      <c r="BAZ792" s="9"/>
      <c r="BBA792" s="9"/>
      <c r="BBB792" s="9"/>
      <c r="BBC792" s="9"/>
      <c r="BBD792" s="9"/>
      <c r="BBE792" s="9"/>
      <c r="BBF792" s="9"/>
      <c r="BBG792" s="9"/>
      <c r="BBH792" s="9"/>
      <c r="BBI792" s="9"/>
      <c r="BBJ792" s="9"/>
      <c r="BBK792" s="9"/>
      <c r="BBL792" s="9"/>
      <c r="BBM792" s="9"/>
      <c r="BBN792" s="9"/>
      <c r="BBO792" s="9"/>
      <c r="BBP792" s="9"/>
      <c r="BBQ792" s="9"/>
      <c r="BBR792" s="9"/>
      <c r="BBS792" s="9"/>
      <c r="BBT792" s="9"/>
      <c r="BBU792" s="9"/>
      <c r="BBV792" s="9"/>
      <c r="BBW792" s="9"/>
      <c r="BBX792" s="9"/>
      <c r="BBY792" s="9"/>
      <c r="BBZ792" s="9"/>
      <c r="BCA792" s="9"/>
      <c r="BCB792" s="9"/>
      <c r="BCC792" s="9"/>
      <c r="BCD792" s="9"/>
      <c r="BCE792" s="9"/>
      <c r="BCF792" s="9"/>
      <c r="BCG792" s="9"/>
      <c r="BCH792" s="9"/>
      <c r="BCI792" s="9"/>
      <c r="BCJ792" s="9"/>
      <c r="BCK792" s="9"/>
      <c r="BCL792" s="9"/>
      <c r="BCM792" s="9"/>
      <c r="BCN792" s="9"/>
      <c r="BCO792" s="9"/>
      <c r="BCP792" s="9"/>
      <c r="BCQ792" s="9"/>
      <c r="BCR792" s="9"/>
      <c r="BCS792" s="9"/>
      <c r="BCT792" s="9"/>
      <c r="BCU792" s="9"/>
      <c r="BCV792" s="9"/>
      <c r="BCW792" s="9"/>
      <c r="BCX792" s="9"/>
      <c r="BCY792" s="9"/>
      <c r="BCZ792" s="9"/>
      <c r="BDA792" s="9"/>
      <c r="BDB792" s="9"/>
      <c r="BDC792" s="9"/>
      <c r="BDD792" s="9"/>
      <c r="BDE792" s="9"/>
      <c r="BDF792" s="9"/>
      <c r="BDG792" s="9"/>
      <c r="BDH792" s="9"/>
      <c r="BDI792" s="9"/>
      <c r="BDJ792" s="9"/>
      <c r="BDK792" s="9"/>
      <c r="BDL792" s="9"/>
      <c r="BDM792" s="9"/>
      <c r="BDN792" s="9"/>
      <c r="BDO792" s="9"/>
      <c r="BDP792" s="9"/>
      <c r="BDQ792" s="9"/>
      <c r="BDR792" s="9"/>
      <c r="BDS792" s="9"/>
      <c r="BDT792" s="9"/>
      <c r="BDU792" s="9"/>
      <c r="BDV792" s="9"/>
      <c r="BDW792" s="9"/>
      <c r="BDX792" s="9"/>
      <c r="BDY792" s="9"/>
      <c r="BDZ792" s="9"/>
      <c r="BEA792" s="9"/>
      <c r="BEB792" s="9"/>
      <c r="BEC792" s="9"/>
      <c r="BED792" s="9"/>
      <c r="BEE792" s="9"/>
      <c r="BEF792" s="9"/>
      <c r="BEG792" s="9"/>
      <c r="BEH792" s="9"/>
      <c r="BEI792" s="9"/>
      <c r="BEJ792" s="9"/>
      <c r="BEK792" s="9"/>
      <c r="BEL792" s="9"/>
      <c r="BEM792" s="9"/>
      <c r="BEN792" s="9"/>
      <c r="BEO792" s="9"/>
      <c r="BEP792" s="9"/>
      <c r="BEQ792" s="9"/>
      <c r="BER792" s="9"/>
      <c r="BES792" s="9"/>
      <c r="BET792" s="9"/>
      <c r="BEU792" s="9"/>
      <c r="BEV792" s="9"/>
      <c r="BEW792" s="9"/>
      <c r="BEX792" s="9"/>
      <c r="BEY792" s="9"/>
      <c r="BEZ792" s="9"/>
      <c r="BFA792" s="9"/>
      <c r="BFB792" s="9"/>
      <c r="BFC792" s="9"/>
      <c r="BFD792" s="9"/>
      <c r="BFE792" s="9"/>
      <c r="BFF792" s="9"/>
      <c r="BFG792" s="9"/>
      <c r="BFH792" s="9"/>
      <c r="BFI792" s="9"/>
      <c r="BFJ792" s="9"/>
      <c r="BFK792" s="9"/>
      <c r="BFL792" s="9"/>
      <c r="BFM792" s="9"/>
      <c r="BFN792" s="9"/>
      <c r="BFO792" s="9"/>
      <c r="BFP792" s="9"/>
      <c r="BFQ792" s="9"/>
      <c r="BFR792" s="9"/>
      <c r="BFS792" s="9"/>
      <c r="BFT792" s="9"/>
      <c r="BFU792" s="9"/>
      <c r="BFV792" s="9"/>
      <c r="BFW792" s="9"/>
      <c r="BFX792" s="9"/>
      <c r="BFY792" s="9"/>
      <c r="BFZ792" s="9"/>
      <c r="BGA792" s="9"/>
      <c r="BGB792" s="9"/>
      <c r="BGC792" s="9"/>
      <c r="BGD792" s="9"/>
      <c r="BGE792" s="9"/>
      <c r="BGF792" s="9"/>
      <c r="BGG792" s="9"/>
      <c r="BGH792" s="9"/>
      <c r="BGI792" s="9"/>
      <c r="BGJ792" s="9"/>
      <c r="BGK792" s="9"/>
      <c r="BGL792" s="9"/>
      <c r="BGM792" s="9"/>
      <c r="BGN792" s="9"/>
      <c r="BGO792" s="9"/>
      <c r="BGP792" s="9"/>
      <c r="BGQ792" s="9"/>
      <c r="BGR792" s="9"/>
      <c r="BGS792" s="9"/>
      <c r="BGT792" s="9"/>
      <c r="BGU792" s="9"/>
      <c r="BGV792" s="9"/>
      <c r="BGW792" s="9"/>
      <c r="BGX792" s="9"/>
      <c r="BGY792" s="9"/>
      <c r="BGZ792" s="9"/>
      <c r="BHA792" s="9"/>
      <c r="BHB792" s="9"/>
      <c r="BHC792" s="9"/>
      <c r="BHD792" s="9"/>
      <c r="BHE792" s="9"/>
      <c r="BHF792" s="9"/>
      <c r="BHG792" s="9"/>
      <c r="BHH792" s="9"/>
      <c r="BHI792" s="9"/>
      <c r="BHJ792" s="9"/>
      <c r="BHK792" s="9"/>
      <c r="BHL792" s="9"/>
      <c r="BHM792" s="9"/>
      <c r="BHN792" s="9"/>
      <c r="BHO792" s="9"/>
      <c r="BHP792" s="9"/>
      <c r="BHQ792" s="9"/>
      <c r="BHR792" s="9"/>
      <c r="BHS792" s="9"/>
      <c r="BHT792" s="9"/>
      <c r="BHU792" s="9"/>
      <c r="BHV792" s="9"/>
      <c r="BHW792" s="9"/>
      <c r="BHX792" s="9"/>
      <c r="BHY792" s="9"/>
      <c r="BHZ792" s="9"/>
      <c r="BIA792" s="9"/>
      <c r="BIB792" s="9"/>
      <c r="BIC792" s="9"/>
      <c r="BID792" s="9"/>
      <c r="BIE792" s="9"/>
      <c r="BIF792" s="9"/>
      <c r="BIG792" s="9"/>
      <c r="BIH792" s="9"/>
      <c r="BII792" s="9"/>
      <c r="BIJ792" s="9"/>
      <c r="BIK792" s="9"/>
      <c r="BIL792" s="9"/>
      <c r="BIM792" s="9"/>
      <c r="BIN792" s="9"/>
      <c r="BIO792" s="9"/>
      <c r="BIP792" s="9"/>
      <c r="BIQ792" s="9"/>
      <c r="BIR792" s="9"/>
      <c r="BIS792" s="9"/>
      <c r="BIT792" s="9"/>
      <c r="BIU792" s="9"/>
      <c r="BIV792" s="9"/>
      <c r="BIW792" s="9"/>
      <c r="BIX792" s="9"/>
      <c r="BIY792" s="9"/>
      <c r="BIZ792" s="9"/>
      <c r="BJA792" s="9"/>
      <c r="BJB792" s="9"/>
      <c r="BJC792" s="9"/>
      <c r="BJD792" s="9"/>
      <c r="BJE792" s="9"/>
      <c r="BJF792" s="9"/>
      <c r="BJG792" s="9"/>
      <c r="BJH792" s="9"/>
      <c r="BJI792" s="9"/>
      <c r="BJJ792" s="9"/>
      <c r="BJK792" s="9"/>
      <c r="BJL792" s="9"/>
      <c r="BJM792" s="9"/>
      <c r="BJN792" s="9"/>
      <c r="BJO792" s="9"/>
      <c r="BJP792" s="9"/>
      <c r="BJQ792" s="9"/>
      <c r="BJR792" s="9"/>
      <c r="BJS792" s="9"/>
      <c r="BJT792" s="9"/>
      <c r="BJU792" s="9"/>
      <c r="BJV792" s="9"/>
      <c r="BJW792" s="9"/>
      <c r="BJX792" s="9"/>
      <c r="BJY792" s="9"/>
      <c r="BJZ792" s="9"/>
      <c r="BKA792" s="9"/>
      <c r="BKB792" s="9"/>
      <c r="BKC792" s="9"/>
      <c r="BKD792" s="9"/>
      <c r="BKE792" s="9"/>
      <c r="BKF792" s="9"/>
      <c r="BKG792" s="9"/>
      <c r="BKH792" s="9"/>
      <c r="BKI792" s="9"/>
      <c r="BKJ792" s="9"/>
      <c r="BKK792" s="9"/>
      <c r="BKL792" s="9"/>
      <c r="BKM792" s="9"/>
      <c r="BKN792" s="9"/>
      <c r="BKO792" s="9"/>
      <c r="BKP792" s="9"/>
      <c r="BKQ792" s="9"/>
      <c r="BKR792" s="9"/>
      <c r="BKS792" s="9"/>
      <c r="BKT792" s="9"/>
      <c r="BKU792" s="9"/>
      <c r="BKV792" s="9"/>
      <c r="BKW792" s="9"/>
      <c r="BKX792" s="9"/>
      <c r="BKY792" s="9"/>
      <c r="BKZ792" s="9"/>
      <c r="BLA792" s="9"/>
      <c r="BLB792" s="9"/>
      <c r="BLC792" s="9"/>
      <c r="BLD792" s="9"/>
      <c r="BLE792" s="9"/>
      <c r="BLF792" s="9"/>
      <c r="BLG792" s="9"/>
      <c r="BLH792" s="9"/>
      <c r="BLI792" s="9"/>
      <c r="BLJ792" s="9"/>
      <c r="BLK792" s="9"/>
      <c r="BLL792" s="9"/>
      <c r="BLM792" s="9"/>
      <c r="BLN792" s="9"/>
      <c r="BLO792" s="9"/>
      <c r="BLP792" s="9"/>
      <c r="BLQ792" s="9"/>
      <c r="BLR792" s="9"/>
      <c r="BLS792" s="9"/>
      <c r="BLT792" s="9"/>
      <c r="BLU792" s="9"/>
      <c r="BLV792" s="9"/>
      <c r="BLW792" s="9"/>
      <c r="BLX792" s="9"/>
      <c r="BLY792" s="9"/>
      <c r="BLZ792" s="9"/>
      <c r="BMA792" s="9"/>
      <c r="BMB792" s="9"/>
      <c r="BMC792" s="9"/>
      <c r="BMD792" s="9"/>
      <c r="BME792" s="9"/>
      <c r="BMF792" s="9"/>
      <c r="BMG792" s="9"/>
      <c r="BMH792" s="9"/>
      <c r="BMI792" s="9"/>
      <c r="BMJ792" s="9"/>
      <c r="BMK792" s="9"/>
      <c r="BML792" s="9"/>
      <c r="BMM792" s="9"/>
      <c r="BMN792" s="9"/>
      <c r="BMO792" s="9"/>
      <c r="BMP792" s="9"/>
      <c r="BMQ792" s="9"/>
      <c r="BMR792" s="9"/>
      <c r="BMS792" s="9"/>
      <c r="BMT792" s="9"/>
      <c r="BMU792" s="9"/>
      <c r="BMV792" s="9"/>
      <c r="BMW792" s="9"/>
      <c r="BMX792" s="9"/>
      <c r="BMY792" s="9"/>
      <c r="BMZ792" s="9"/>
      <c r="BNA792" s="9"/>
      <c r="BNB792" s="9"/>
      <c r="BNC792" s="9"/>
      <c r="BND792" s="9"/>
      <c r="BNE792" s="9"/>
      <c r="BNF792" s="9"/>
      <c r="BNG792" s="9"/>
      <c r="BNH792" s="9"/>
      <c r="BNI792" s="9"/>
      <c r="BNJ792" s="9"/>
      <c r="BNK792" s="9"/>
      <c r="BNL792" s="9"/>
      <c r="BNM792" s="9"/>
      <c r="BNN792" s="9"/>
      <c r="BNO792" s="9"/>
      <c r="BNP792" s="9"/>
      <c r="BNQ792" s="9"/>
      <c r="BNR792" s="9"/>
      <c r="BNS792" s="9"/>
      <c r="BNT792" s="9"/>
      <c r="BNU792" s="9"/>
      <c r="BNV792" s="9"/>
      <c r="BNW792" s="9"/>
      <c r="BNX792" s="9"/>
      <c r="BNY792" s="9"/>
      <c r="BNZ792" s="9"/>
      <c r="BOA792" s="9"/>
      <c r="BOB792" s="9"/>
      <c r="BOC792" s="9"/>
      <c r="BOD792" s="9"/>
      <c r="BOE792" s="9"/>
      <c r="BOF792" s="9"/>
      <c r="BOG792" s="9"/>
      <c r="BOH792" s="9"/>
      <c r="BOI792" s="9"/>
      <c r="BOJ792" s="9"/>
      <c r="BOK792" s="9"/>
      <c r="BOL792" s="9"/>
      <c r="BOM792" s="9"/>
      <c r="BON792" s="9"/>
      <c r="BOO792" s="9"/>
      <c r="BOP792" s="9"/>
      <c r="BOQ792" s="9"/>
      <c r="BOR792" s="9"/>
      <c r="BOS792" s="9"/>
      <c r="BOT792" s="9"/>
      <c r="BOU792" s="9"/>
      <c r="BOV792" s="9"/>
      <c r="BOW792" s="9"/>
      <c r="BOX792" s="9"/>
      <c r="BOY792" s="9"/>
      <c r="BOZ792" s="9"/>
      <c r="BPA792" s="9"/>
      <c r="BPB792" s="9"/>
      <c r="BPC792" s="9"/>
      <c r="BPD792" s="9"/>
      <c r="BPE792" s="9"/>
      <c r="BPF792" s="9"/>
      <c r="BPG792" s="9"/>
    </row>
    <row r="793" spans="1:1775" s="10" customFormat="1" ht="12.5" x14ac:dyDescent="0.25">
      <c r="A793" s="120">
        <v>2</v>
      </c>
      <c r="B793" s="119" t="s">
        <v>34</v>
      </c>
      <c r="C793" s="120"/>
      <c r="D793" s="195">
        <v>710</v>
      </c>
      <c r="E793" s="63">
        <f t="shared" si="633"/>
        <v>3495.1741195000004</v>
      </c>
      <c r="F793" s="63"/>
      <c r="G793" s="61">
        <f t="shared" si="634"/>
        <v>387.96432726450007</v>
      </c>
      <c r="H793" s="60">
        <f t="shared" si="635"/>
        <v>0</v>
      </c>
      <c r="I793" s="61">
        <f t="shared" si="636"/>
        <v>315.92878866160504</v>
      </c>
      <c r="J793" s="60">
        <f t="shared" si="637"/>
        <v>17.170042862043754</v>
      </c>
      <c r="K793" s="62" t="s">
        <v>61</v>
      </c>
      <c r="L793" s="63">
        <f t="shared" si="638"/>
        <v>2774.1109607118519</v>
      </c>
      <c r="M793" s="51"/>
      <c r="N793" s="150">
        <v>2622.0996586271249</v>
      </c>
      <c r="O793" s="147"/>
      <c r="P793" s="128">
        <f t="shared" si="639"/>
        <v>152.01130208472705</v>
      </c>
      <c r="Q793" s="9"/>
      <c r="R793" s="9"/>
      <c r="S793" s="9"/>
      <c r="T793" s="9"/>
      <c r="U793" s="9"/>
      <c r="V793" s="9"/>
      <c r="W793" s="9"/>
      <c r="X793" s="9"/>
      <c r="Y793" s="9"/>
      <c r="Z793" s="9"/>
      <c r="AA793" s="9"/>
      <c r="AB793" s="9"/>
      <c r="AC793" s="9"/>
      <c r="AD793" s="9"/>
      <c r="AE793" s="9"/>
      <c r="AF793" s="9"/>
      <c r="AG793" s="9"/>
      <c r="AH793" s="9"/>
      <c r="AI793" s="9"/>
      <c r="AJ793" s="9"/>
      <c r="AK793" s="9"/>
      <c r="AL793" s="9"/>
      <c r="AM793" s="9"/>
      <c r="AN793" s="9"/>
      <c r="AO793" s="9"/>
      <c r="AP793" s="9"/>
      <c r="AQ793" s="9"/>
      <c r="AR793" s="9"/>
      <c r="AS793" s="9"/>
      <c r="AT793" s="9"/>
      <c r="AU793" s="9"/>
      <c r="AV793" s="9"/>
      <c r="AW793" s="9"/>
      <c r="AX793" s="9"/>
      <c r="AY793" s="9"/>
      <c r="AZ793" s="9"/>
      <c r="BA793" s="9"/>
      <c r="BB793" s="9"/>
      <c r="BC793" s="9"/>
      <c r="BD793" s="9"/>
      <c r="BE793" s="9"/>
      <c r="BF793" s="9"/>
      <c r="BG793" s="9"/>
      <c r="BH793" s="9"/>
      <c r="BI793" s="9"/>
      <c r="BJ793" s="9"/>
      <c r="BK793" s="9"/>
      <c r="BL793" s="9"/>
      <c r="BM793" s="9"/>
      <c r="BN793" s="9"/>
      <c r="BO793" s="9"/>
      <c r="BP793" s="9"/>
      <c r="BQ793" s="9"/>
      <c r="BR793" s="9"/>
      <c r="BS793" s="9"/>
      <c r="BT793" s="9"/>
      <c r="BU793" s="9"/>
      <c r="BV793" s="9"/>
      <c r="BW793" s="9"/>
      <c r="BX793" s="9"/>
      <c r="BY793" s="9"/>
      <c r="BZ793" s="9"/>
      <c r="CA793" s="9"/>
      <c r="CB793" s="9"/>
      <c r="CC793" s="9"/>
      <c r="CD793" s="9"/>
      <c r="CE793" s="9"/>
      <c r="CF793" s="9"/>
      <c r="CG793" s="9"/>
      <c r="CH793" s="9"/>
      <c r="CI793" s="9"/>
      <c r="CJ793" s="9"/>
      <c r="CK793" s="9"/>
      <c r="CL793" s="9"/>
      <c r="CM793" s="9"/>
      <c r="CN793" s="9"/>
      <c r="CO793" s="9"/>
      <c r="CP793" s="9"/>
      <c r="CQ793" s="9"/>
      <c r="CR793" s="9"/>
      <c r="CS793" s="9"/>
      <c r="CT793" s="9"/>
      <c r="CU793" s="9"/>
      <c r="CV793" s="9"/>
      <c r="CW793" s="9"/>
      <c r="CX793" s="9"/>
      <c r="CY793" s="9"/>
      <c r="CZ793" s="9"/>
      <c r="DA793" s="9"/>
      <c r="DB793" s="9"/>
      <c r="DC793" s="9"/>
      <c r="DD793" s="9"/>
      <c r="DE793" s="9"/>
      <c r="DF793" s="9"/>
      <c r="DG793" s="9"/>
      <c r="DH793" s="9"/>
      <c r="DI793" s="9"/>
      <c r="DJ793" s="9"/>
      <c r="DK793" s="9"/>
      <c r="DL793" s="9"/>
      <c r="DM793" s="9"/>
      <c r="DN793" s="9"/>
      <c r="DO793" s="9"/>
      <c r="DP793" s="9"/>
      <c r="DQ793" s="9"/>
      <c r="DR793" s="9"/>
      <c r="DS793" s="9"/>
      <c r="DT793" s="9"/>
      <c r="DU793" s="9"/>
      <c r="DV793" s="9"/>
      <c r="DW793" s="9"/>
      <c r="DX793" s="9"/>
      <c r="DY793" s="9"/>
      <c r="DZ793" s="9"/>
      <c r="EA793" s="9"/>
      <c r="EB793" s="9"/>
      <c r="EC793" s="9"/>
      <c r="ED793" s="9"/>
      <c r="EE793" s="9"/>
      <c r="EF793" s="9"/>
      <c r="EG793" s="9"/>
      <c r="EH793" s="9"/>
      <c r="EI793" s="9"/>
      <c r="EJ793" s="9"/>
      <c r="EK793" s="9"/>
      <c r="EL793" s="9"/>
      <c r="EM793" s="9"/>
      <c r="EN793" s="9"/>
      <c r="EO793" s="9"/>
      <c r="EP793" s="9"/>
      <c r="EQ793" s="9"/>
      <c r="ER793" s="9"/>
      <c r="ES793" s="9"/>
      <c r="ET793" s="9"/>
      <c r="EU793" s="9"/>
      <c r="EV793" s="9"/>
      <c r="EW793" s="9"/>
      <c r="EX793" s="9"/>
      <c r="EY793" s="9"/>
      <c r="EZ793" s="9"/>
      <c r="FA793" s="9"/>
      <c r="FB793" s="9"/>
      <c r="FC793" s="9"/>
      <c r="FD793" s="9"/>
      <c r="FE793" s="9"/>
      <c r="FF793" s="9"/>
      <c r="FG793" s="9"/>
      <c r="FH793" s="9"/>
      <c r="FI793" s="9"/>
      <c r="FJ793" s="9"/>
      <c r="FK793" s="9"/>
      <c r="FL793" s="9"/>
      <c r="FM793" s="9"/>
      <c r="FN793" s="9"/>
      <c r="FO793" s="9"/>
      <c r="FP793" s="9"/>
      <c r="FQ793" s="9"/>
      <c r="FR793" s="9"/>
      <c r="FS793" s="9"/>
      <c r="FT793" s="9"/>
      <c r="FU793" s="9"/>
      <c r="FV793" s="9"/>
      <c r="FW793" s="9"/>
      <c r="FX793" s="9"/>
      <c r="FY793" s="9"/>
      <c r="FZ793" s="9"/>
      <c r="GA793" s="9"/>
      <c r="GB793" s="9"/>
      <c r="GC793" s="9"/>
      <c r="GD793" s="9"/>
      <c r="GE793" s="9"/>
      <c r="GF793" s="9"/>
      <c r="GG793" s="9"/>
      <c r="GH793" s="9"/>
      <c r="GI793" s="9"/>
      <c r="GJ793" s="9"/>
      <c r="GK793" s="9"/>
      <c r="GL793" s="9"/>
      <c r="GM793" s="9"/>
      <c r="GN793" s="9"/>
      <c r="GO793" s="9"/>
      <c r="GP793" s="9"/>
      <c r="GQ793" s="9"/>
      <c r="GR793" s="9"/>
      <c r="GS793" s="9"/>
      <c r="GT793" s="9"/>
      <c r="GU793" s="9"/>
      <c r="GV793" s="9"/>
      <c r="GW793" s="9"/>
      <c r="GX793" s="9"/>
      <c r="GY793" s="9"/>
      <c r="GZ793" s="9"/>
      <c r="HA793" s="9"/>
      <c r="HB793" s="9"/>
      <c r="HC793" s="9"/>
      <c r="HD793" s="9"/>
      <c r="HE793" s="9"/>
      <c r="HF793" s="9"/>
      <c r="HG793" s="9"/>
      <c r="HH793" s="9"/>
      <c r="HI793" s="9"/>
      <c r="HJ793" s="9"/>
      <c r="HK793" s="9"/>
      <c r="HL793" s="9"/>
      <c r="HM793" s="9"/>
      <c r="HN793" s="9"/>
      <c r="HO793" s="9"/>
      <c r="HP793" s="9"/>
      <c r="HQ793" s="9"/>
      <c r="HR793" s="9"/>
      <c r="HS793" s="9"/>
      <c r="HT793" s="9"/>
      <c r="HU793" s="9"/>
      <c r="HV793" s="9"/>
      <c r="HW793" s="9"/>
      <c r="HX793" s="9"/>
      <c r="HY793" s="9"/>
      <c r="HZ793" s="9"/>
      <c r="IA793" s="9"/>
      <c r="IB793" s="9"/>
      <c r="IC793" s="9"/>
      <c r="ID793" s="9"/>
      <c r="IE793" s="9"/>
      <c r="IF793" s="9"/>
      <c r="IG793" s="9"/>
      <c r="IH793" s="9"/>
      <c r="II793" s="9"/>
      <c r="IJ793" s="9"/>
      <c r="IK793" s="9"/>
      <c r="IL793" s="9"/>
      <c r="IM793" s="9"/>
      <c r="IN793" s="9"/>
      <c r="IO793" s="9"/>
      <c r="IP793" s="9"/>
      <c r="IQ793" s="9"/>
      <c r="IR793" s="9"/>
      <c r="IS793" s="9"/>
      <c r="IT793" s="9"/>
      <c r="IU793" s="9"/>
      <c r="IV793" s="9"/>
      <c r="IW793" s="9"/>
      <c r="IX793" s="9"/>
      <c r="IY793" s="9"/>
      <c r="IZ793" s="9"/>
      <c r="JA793" s="9"/>
      <c r="JB793" s="9"/>
      <c r="JC793" s="9"/>
      <c r="JD793" s="9"/>
      <c r="JE793" s="9"/>
      <c r="JF793" s="9"/>
      <c r="JG793" s="9"/>
      <c r="JH793" s="9"/>
      <c r="JI793" s="9"/>
      <c r="JJ793" s="9"/>
      <c r="JK793" s="9"/>
      <c r="JL793" s="9"/>
      <c r="JM793" s="9"/>
      <c r="JN793" s="9"/>
      <c r="JO793" s="9"/>
      <c r="JP793" s="9"/>
      <c r="JQ793" s="9"/>
      <c r="JR793" s="9"/>
      <c r="JS793" s="9"/>
      <c r="JT793" s="9"/>
      <c r="JU793" s="9"/>
      <c r="JV793" s="9"/>
      <c r="JW793" s="9"/>
      <c r="JX793" s="9"/>
      <c r="JY793" s="9"/>
      <c r="JZ793" s="9"/>
      <c r="KA793" s="9"/>
      <c r="KB793" s="9"/>
      <c r="KC793" s="9"/>
      <c r="KD793" s="9"/>
      <c r="KE793" s="9"/>
      <c r="KF793" s="9"/>
      <c r="KG793" s="9"/>
      <c r="KH793" s="9"/>
      <c r="KI793" s="9"/>
      <c r="KJ793" s="9"/>
      <c r="KK793" s="9"/>
      <c r="KL793" s="9"/>
      <c r="KM793" s="9"/>
      <c r="KN793" s="9"/>
      <c r="KO793" s="9"/>
      <c r="KP793" s="9"/>
      <c r="KQ793" s="9"/>
      <c r="KR793" s="9"/>
      <c r="KS793" s="9"/>
      <c r="KT793" s="9"/>
      <c r="KU793" s="9"/>
      <c r="KV793" s="9"/>
      <c r="KW793" s="9"/>
      <c r="KX793" s="9"/>
      <c r="KY793" s="9"/>
      <c r="KZ793" s="9"/>
      <c r="LA793" s="9"/>
      <c r="LB793" s="9"/>
      <c r="LC793" s="9"/>
      <c r="LD793" s="9"/>
      <c r="LE793" s="9"/>
      <c r="LF793" s="9"/>
      <c r="LG793" s="9"/>
      <c r="LH793" s="9"/>
      <c r="LI793" s="9"/>
      <c r="LJ793" s="9"/>
      <c r="LK793" s="9"/>
      <c r="LL793" s="9"/>
      <c r="LM793" s="9"/>
      <c r="LN793" s="9"/>
      <c r="LO793" s="9"/>
      <c r="LP793" s="9"/>
      <c r="LQ793" s="9"/>
      <c r="LR793" s="9"/>
      <c r="LS793" s="9"/>
      <c r="LT793" s="9"/>
      <c r="LU793" s="9"/>
      <c r="LV793" s="9"/>
      <c r="LW793" s="9"/>
      <c r="LX793" s="9"/>
      <c r="LY793" s="9"/>
      <c r="LZ793" s="9"/>
      <c r="MA793" s="9"/>
      <c r="MB793" s="9"/>
      <c r="MC793" s="9"/>
      <c r="MD793" s="9"/>
      <c r="ME793" s="9"/>
      <c r="MF793" s="9"/>
      <c r="MG793" s="9"/>
      <c r="MH793" s="9"/>
      <c r="MI793" s="9"/>
      <c r="MJ793" s="9"/>
      <c r="MK793" s="9"/>
      <c r="ML793" s="9"/>
      <c r="MM793" s="9"/>
      <c r="MN793" s="9"/>
      <c r="MO793" s="9"/>
      <c r="MP793" s="9"/>
      <c r="MQ793" s="9"/>
      <c r="MR793" s="9"/>
      <c r="MS793" s="9"/>
      <c r="MT793" s="9"/>
      <c r="MU793" s="9"/>
      <c r="MV793" s="9"/>
      <c r="MW793" s="9"/>
      <c r="MX793" s="9"/>
      <c r="MY793" s="9"/>
      <c r="MZ793" s="9"/>
      <c r="NA793" s="9"/>
      <c r="NB793" s="9"/>
      <c r="NC793" s="9"/>
      <c r="ND793" s="9"/>
      <c r="NE793" s="9"/>
      <c r="NF793" s="9"/>
      <c r="NG793" s="9"/>
      <c r="NH793" s="9"/>
      <c r="NI793" s="9"/>
      <c r="NJ793" s="9"/>
      <c r="NK793" s="9"/>
      <c r="NL793" s="9"/>
      <c r="NM793" s="9"/>
      <c r="NN793" s="9"/>
      <c r="NO793" s="9"/>
      <c r="NP793" s="9"/>
      <c r="NQ793" s="9"/>
      <c r="NR793" s="9"/>
      <c r="NS793" s="9"/>
      <c r="NT793" s="9"/>
      <c r="NU793" s="9"/>
      <c r="NV793" s="9"/>
      <c r="NW793" s="9"/>
      <c r="NX793" s="9"/>
      <c r="NY793" s="9"/>
      <c r="NZ793" s="9"/>
      <c r="OA793" s="9"/>
      <c r="OB793" s="9"/>
      <c r="OC793" s="9"/>
      <c r="OD793" s="9"/>
      <c r="OE793" s="9"/>
      <c r="OF793" s="9"/>
      <c r="OG793" s="9"/>
      <c r="OH793" s="9"/>
      <c r="OI793" s="9"/>
      <c r="OJ793" s="9"/>
      <c r="OK793" s="9"/>
      <c r="OL793" s="9"/>
      <c r="OM793" s="9"/>
      <c r="ON793" s="9"/>
      <c r="OO793" s="9"/>
      <c r="OP793" s="9"/>
      <c r="OQ793" s="9"/>
      <c r="OR793" s="9"/>
      <c r="OS793" s="9"/>
      <c r="OT793" s="9"/>
      <c r="OU793" s="9"/>
      <c r="OV793" s="9"/>
      <c r="OW793" s="9"/>
      <c r="OX793" s="9"/>
      <c r="OY793" s="9"/>
      <c r="OZ793" s="9"/>
      <c r="PA793" s="9"/>
      <c r="PB793" s="9"/>
      <c r="PC793" s="9"/>
      <c r="PD793" s="9"/>
      <c r="PE793" s="9"/>
      <c r="PF793" s="9"/>
      <c r="PG793" s="9"/>
      <c r="PH793" s="9"/>
      <c r="PI793" s="9"/>
      <c r="PJ793" s="9"/>
      <c r="PK793" s="9"/>
      <c r="PL793" s="9"/>
      <c r="PM793" s="9"/>
      <c r="PN793" s="9"/>
      <c r="PO793" s="9"/>
      <c r="PP793" s="9"/>
      <c r="PQ793" s="9"/>
      <c r="PR793" s="9"/>
      <c r="PS793" s="9"/>
      <c r="PT793" s="9"/>
      <c r="PU793" s="9"/>
      <c r="PV793" s="9"/>
      <c r="PW793" s="9"/>
      <c r="PX793" s="9"/>
      <c r="PY793" s="9"/>
      <c r="PZ793" s="9"/>
      <c r="QA793" s="9"/>
      <c r="QB793" s="9"/>
      <c r="QC793" s="9"/>
      <c r="QD793" s="9"/>
      <c r="QE793" s="9"/>
      <c r="QF793" s="9"/>
      <c r="QG793" s="9"/>
      <c r="QH793" s="9"/>
      <c r="QI793" s="9"/>
      <c r="QJ793" s="9"/>
      <c r="QK793" s="9"/>
      <c r="QL793" s="9"/>
      <c r="QM793" s="9"/>
      <c r="QN793" s="9"/>
      <c r="QO793" s="9"/>
      <c r="QP793" s="9"/>
      <c r="QQ793" s="9"/>
      <c r="QR793" s="9"/>
      <c r="QS793" s="9"/>
      <c r="QT793" s="9"/>
      <c r="QU793" s="9"/>
      <c r="QV793" s="9"/>
      <c r="QW793" s="9"/>
      <c r="QX793" s="9"/>
      <c r="QY793" s="9"/>
      <c r="QZ793" s="9"/>
      <c r="RA793" s="9"/>
      <c r="RB793" s="9"/>
      <c r="RC793" s="9"/>
      <c r="RD793" s="9"/>
      <c r="RE793" s="9"/>
      <c r="RF793" s="9"/>
      <c r="RG793" s="9"/>
      <c r="RH793" s="9"/>
      <c r="RI793" s="9"/>
      <c r="RJ793" s="9"/>
      <c r="RK793" s="9"/>
      <c r="RL793" s="9"/>
      <c r="RM793" s="9"/>
      <c r="RN793" s="9"/>
      <c r="RO793" s="9"/>
      <c r="RP793" s="9"/>
      <c r="RQ793" s="9"/>
      <c r="RR793" s="9"/>
      <c r="RS793" s="9"/>
      <c r="RT793" s="9"/>
      <c r="RU793" s="9"/>
      <c r="RV793" s="9"/>
      <c r="RW793" s="9"/>
      <c r="RX793" s="9"/>
      <c r="RY793" s="9"/>
      <c r="RZ793" s="9"/>
      <c r="SA793" s="9"/>
      <c r="SB793" s="9"/>
      <c r="SC793" s="9"/>
      <c r="SD793" s="9"/>
      <c r="SE793" s="9"/>
      <c r="SF793" s="9"/>
      <c r="SG793" s="9"/>
      <c r="SH793" s="9"/>
      <c r="SI793" s="9"/>
      <c r="SJ793" s="9"/>
      <c r="SK793" s="9"/>
      <c r="SL793" s="9"/>
      <c r="SM793" s="9"/>
      <c r="SN793" s="9"/>
      <c r="SO793" s="9"/>
      <c r="SP793" s="9"/>
      <c r="SQ793" s="9"/>
      <c r="SR793" s="9"/>
      <c r="SS793" s="9"/>
      <c r="ST793" s="9"/>
      <c r="SU793" s="9"/>
      <c r="SV793" s="9"/>
      <c r="SW793" s="9"/>
      <c r="SX793" s="9"/>
      <c r="SY793" s="9"/>
      <c r="SZ793" s="9"/>
      <c r="TA793" s="9"/>
      <c r="TB793" s="9"/>
      <c r="TC793" s="9"/>
      <c r="TD793" s="9"/>
      <c r="TE793" s="9"/>
      <c r="TF793" s="9"/>
      <c r="TG793" s="9"/>
      <c r="TH793" s="9"/>
      <c r="TI793" s="9"/>
      <c r="TJ793" s="9"/>
      <c r="TK793" s="9"/>
      <c r="TL793" s="9"/>
      <c r="TM793" s="9"/>
      <c r="TN793" s="9"/>
      <c r="TO793" s="9"/>
      <c r="TP793" s="9"/>
      <c r="TQ793" s="9"/>
      <c r="TR793" s="9"/>
      <c r="TS793" s="9"/>
      <c r="TT793" s="9"/>
      <c r="TU793" s="9"/>
      <c r="TV793" s="9"/>
      <c r="TW793" s="9"/>
      <c r="TX793" s="9"/>
      <c r="TY793" s="9"/>
      <c r="TZ793" s="9"/>
      <c r="UA793" s="9"/>
      <c r="UB793" s="9"/>
      <c r="UC793" s="9"/>
      <c r="UD793" s="9"/>
      <c r="UE793" s="9"/>
      <c r="UF793" s="9"/>
      <c r="UG793" s="9"/>
      <c r="UH793" s="9"/>
      <c r="UI793" s="9"/>
      <c r="UJ793" s="9"/>
      <c r="UK793" s="9"/>
      <c r="UL793" s="9"/>
      <c r="UM793" s="9"/>
      <c r="UN793" s="9"/>
      <c r="UO793" s="9"/>
      <c r="UP793" s="9"/>
      <c r="UQ793" s="9"/>
      <c r="UR793" s="9"/>
      <c r="US793" s="9"/>
      <c r="UT793" s="9"/>
      <c r="UU793" s="9"/>
      <c r="UV793" s="9"/>
      <c r="UW793" s="9"/>
      <c r="UX793" s="9"/>
      <c r="UY793" s="9"/>
      <c r="UZ793" s="9"/>
      <c r="VA793" s="9"/>
      <c r="VB793" s="9"/>
      <c r="VC793" s="9"/>
      <c r="VD793" s="9"/>
      <c r="VE793" s="9"/>
      <c r="VF793" s="9"/>
      <c r="VG793" s="9"/>
      <c r="VH793" s="9"/>
      <c r="VI793" s="9"/>
      <c r="VJ793" s="9"/>
      <c r="VK793" s="9"/>
      <c r="VL793" s="9"/>
      <c r="VM793" s="9"/>
      <c r="VN793" s="9"/>
      <c r="VO793" s="9"/>
      <c r="VP793" s="9"/>
      <c r="VQ793" s="9"/>
      <c r="VR793" s="9"/>
      <c r="VS793" s="9"/>
      <c r="VT793" s="9"/>
      <c r="VU793" s="9"/>
      <c r="VV793" s="9"/>
      <c r="VW793" s="9"/>
      <c r="VX793" s="9"/>
      <c r="VY793" s="9"/>
      <c r="VZ793" s="9"/>
      <c r="WA793" s="9"/>
      <c r="WB793" s="9"/>
      <c r="WC793" s="9"/>
      <c r="WD793" s="9"/>
      <c r="WE793" s="9"/>
      <c r="WF793" s="9"/>
      <c r="WG793" s="9"/>
      <c r="WH793" s="9"/>
      <c r="WI793" s="9"/>
      <c r="WJ793" s="9"/>
      <c r="WK793" s="9"/>
      <c r="WL793" s="9"/>
      <c r="WM793" s="9"/>
      <c r="WN793" s="9"/>
      <c r="WO793" s="9"/>
      <c r="WP793" s="9"/>
      <c r="WQ793" s="9"/>
      <c r="WR793" s="9"/>
      <c r="WS793" s="9"/>
      <c r="WT793" s="9"/>
      <c r="WU793" s="9"/>
      <c r="WV793" s="9"/>
      <c r="WW793" s="9"/>
      <c r="WX793" s="9"/>
      <c r="WY793" s="9"/>
      <c r="WZ793" s="9"/>
      <c r="XA793" s="9"/>
      <c r="XB793" s="9"/>
      <c r="XC793" s="9"/>
      <c r="XD793" s="9"/>
      <c r="XE793" s="9"/>
      <c r="XF793" s="9"/>
      <c r="XG793" s="9"/>
      <c r="XH793" s="9"/>
      <c r="XI793" s="9"/>
      <c r="XJ793" s="9"/>
      <c r="XK793" s="9"/>
      <c r="XL793" s="9"/>
      <c r="XM793" s="9"/>
      <c r="XN793" s="9"/>
      <c r="XO793" s="9"/>
      <c r="XP793" s="9"/>
      <c r="XQ793" s="9"/>
      <c r="XR793" s="9"/>
      <c r="XS793" s="9"/>
      <c r="XT793" s="9"/>
      <c r="XU793" s="9"/>
      <c r="XV793" s="9"/>
      <c r="XW793" s="9"/>
      <c r="XX793" s="9"/>
      <c r="XY793" s="9"/>
      <c r="XZ793" s="9"/>
      <c r="YA793" s="9"/>
      <c r="YB793" s="9"/>
      <c r="YC793" s="9"/>
      <c r="YD793" s="9"/>
      <c r="YE793" s="9"/>
      <c r="YF793" s="9"/>
      <c r="YG793" s="9"/>
      <c r="YH793" s="9"/>
      <c r="YI793" s="9"/>
      <c r="YJ793" s="9"/>
      <c r="YK793" s="9"/>
      <c r="YL793" s="9"/>
      <c r="YM793" s="9"/>
      <c r="YN793" s="9"/>
      <c r="YO793" s="9"/>
      <c r="YP793" s="9"/>
      <c r="YQ793" s="9"/>
      <c r="YR793" s="9"/>
      <c r="YS793" s="9"/>
      <c r="YT793" s="9"/>
      <c r="YU793" s="9"/>
      <c r="YV793" s="9"/>
      <c r="YW793" s="9"/>
      <c r="YX793" s="9"/>
      <c r="YY793" s="9"/>
      <c r="YZ793" s="9"/>
      <c r="ZA793" s="9"/>
      <c r="ZB793" s="9"/>
      <c r="ZC793" s="9"/>
      <c r="ZD793" s="9"/>
      <c r="ZE793" s="9"/>
      <c r="ZF793" s="9"/>
      <c r="ZG793" s="9"/>
      <c r="ZH793" s="9"/>
      <c r="ZI793" s="9"/>
      <c r="ZJ793" s="9"/>
      <c r="ZK793" s="9"/>
      <c r="ZL793" s="9"/>
      <c r="ZM793" s="9"/>
      <c r="ZN793" s="9"/>
      <c r="ZO793" s="9"/>
      <c r="ZP793" s="9"/>
      <c r="ZQ793" s="9"/>
      <c r="ZR793" s="9"/>
      <c r="ZS793" s="9"/>
      <c r="ZT793" s="9"/>
      <c r="ZU793" s="9"/>
      <c r="ZV793" s="9"/>
      <c r="ZW793" s="9"/>
      <c r="ZX793" s="9"/>
      <c r="ZY793" s="9"/>
      <c r="ZZ793" s="9"/>
      <c r="AAA793" s="9"/>
      <c r="AAB793" s="9"/>
      <c r="AAC793" s="9"/>
      <c r="AAD793" s="9"/>
      <c r="AAE793" s="9"/>
      <c r="AAF793" s="9"/>
      <c r="AAG793" s="9"/>
      <c r="AAH793" s="9"/>
      <c r="AAI793" s="9"/>
      <c r="AAJ793" s="9"/>
      <c r="AAK793" s="9"/>
      <c r="AAL793" s="9"/>
      <c r="AAM793" s="9"/>
      <c r="AAN793" s="9"/>
      <c r="AAO793" s="9"/>
      <c r="AAP793" s="9"/>
      <c r="AAQ793" s="9"/>
      <c r="AAR793" s="9"/>
      <c r="AAS793" s="9"/>
      <c r="AAT793" s="9"/>
      <c r="AAU793" s="9"/>
      <c r="AAV793" s="9"/>
      <c r="AAW793" s="9"/>
      <c r="AAX793" s="9"/>
      <c r="AAY793" s="9"/>
      <c r="AAZ793" s="9"/>
      <c r="ABA793" s="9"/>
      <c r="ABB793" s="9"/>
      <c r="ABC793" s="9"/>
      <c r="ABD793" s="9"/>
      <c r="ABE793" s="9"/>
      <c r="ABF793" s="9"/>
      <c r="ABG793" s="9"/>
      <c r="ABH793" s="9"/>
      <c r="ABI793" s="9"/>
      <c r="ABJ793" s="9"/>
      <c r="ABK793" s="9"/>
      <c r="ABL793" s="9"/>
      <c r="ABM793" s="9"/>
      <c r="ABN793" s="9"/>
      <c r="ABO793" s="9"/>
      <c r="ABP793" s="9"/>
      <c r="ABQ793" s="9"/>
      <c r="ABR793" s="9"/>
      <c r="ABS793" s="9"/>
      <c r="ABT793" s="9"/>
      <c r="ABU793" s="9"/>
      <c r="ABV793" s="9"/>
      <c r="ABW793" s="9"/>
      <c r="ABX793" s="9"/>
      <c r="ABY793" s="9"/>
      <c r="ABZ793" s="9"/>
      <c r="ACA793" s="9"/>
      <c r="ACB793" s="9"/>
      <c r="ACC793" s="9"/>
      <c r="ACD793" s="9"/>
      <c r="ACE793" s="9"/>
      <c r="ACF793" s="9"/>
      <c r="ACG793" s="9"/>
      <c r="ACH793" s="9"/>
      <c r="ACI793" s="9"/>
      <c r="ACJ793" s="9"/>
      <c r="ACK793" s="9"/>
      <c r="ACL793" s="9"/>
      <c r="ACM793" s="9"/>
      <c r="ACN793" s="9"/>
      <c r="ACO793" s="9"/>
      <c r="ACP793" s="9"/>
      <c r="ACQ793" s="9"/>
      <c r="ACR793" s="9"/>
      <c r="ACS793" s="9"/>
      <c r="ACT793" s="9"/>
      <c r="ACU793" s="9"/>
      <c r="ACV793" s="9"/>
      <c r="ACW793" s="9"/>
      <c r="ACX793" s="9"/>
      <c r="ACY793" s="9"/>
      <c r="ACZ793" s="9"/>
      <c r="ADA793" s="9"/>
      <c r="ADB793" s="9"/>
      <c r="ADC793" s="9"/>
      <c r="ADD793" s="9"/>
      <c r="ADE793" s="9"/>
      <c r="ADF793" s="9"/>
      <c r="ADG793" s="9"/>
      <c r="ADH793" s="9"/>
      <c r="ADI793" s="9"/>
      <c r="ADJ793" s="9"/>
      <c r="ADK793" s="9"/>
      <c r="ADL793" s="9"/>
      <c r="ADM793" s="9"/>
      <c r="ADN793" s="9"/>
      <c r="ADO793" s="9"/>
      <c r="ADP793" s="9"/>
      <c r="ADQ793" s="9"/>
      <c r="ADR793" s="9"/>
      <c r="ADS793" s="9"/>
      <c r="ADT793" s="9"/>
      <c r="ADU793" s="9"/>
      <c r="ADV793" s="9"/>
      <c r="ADW793" s="9"/>
      <c r="ADX793" s="9"/>
      <c r="ADY793" s="9"/>
      <c r="ADZ793" s="9"/>
      <c r="AEA793" s="9"/>
      <c r="AEB793" s="9"/>
      <c r="AEC793" s="9"/>
      <c r="AED793" s="9"/>
      <c r="AEE793" s="9"/>
      <c r="AEF793" s="9"/>
      <c r="AEG793" s="9"/>
      <c r="AEH793" s="9"/>
      <c r="AEI793" s="9"/>
      <c r="AEJ793" s="9"/>
      <c r="AEK793" s="9"/>
      <c r="AEL793" s="9"/>
      <c r="AEM793" s="9"/>
      <c r="AEN793" s="9"/>
      <c r="AEO793" s="9"/>
      <c r="AEP793" s="9"/>
      <c r="AEQ793" s="9"/>
      <c r="AER793" s="9"/>
      <c r="AES793" s="9"/>
      <c r="AET793" s="9"/>
      <c r="AEU793" s="9"/>
      <c r="AEV793" s="9"/>
      <c r="AEW793" s="9"/>
      <c r="AEX793" s="9"/>
      <c r="AEY793" s="9"/>
      <c r="AEZ793" s="9"/>
      <c r="AFA793" s="9"/>
      <c r="AFB793" s="9"/>
      <c r="AFC793" s="9"/>
      <c r="AFD793" s="9"/>
      <c r="AFE793" s="9"/>
      <c r="AFF793" s="9"/>
      <c r="AFG793" s="9"/>
      <c r="AFH793" s="9"/>
      <c r="AFI793" s="9"/>
      <c r="AFJ793" s="9"/>
      <c r="AFK793" s="9"/>
      <c r="AFL793" s="9"/>
      <c r="AFM793" s="9"/>
      <c r="AFN793" s="9"/>
      <c r="AFO793" s="9"/>
      <c r="AFP793" s="9"/>
      <c r="AFQ793" s="9"/>
      <c r="AFR793" s="9"/>
      <c r="AFS793" s="9"/>
      <c r="AFT793" s="9"/>
      <c r="AFU793" s="9"/>
      <c r="AFV793" s="9"/>
      <c r="AFW793" s="9"/>
      <c r="AFX793" s="9"/>
      <c r="AFY793" s="9"/>
      <c r="AFZ793" s="9"/>
      <c r="AGA793" s="9"/>
      <c r="AGB793" s="9"/>
      <c r="AGC793" s="9"/>
      <c r="AGD793" s="9"/>
      <c r="AGE793" s="9"/>
      <c r="AGF793" s="9"/>
      <c r="AGG793" s="9"/>
      <c r="AGH793" s="9"/>
      <c r="AGI793" s="9"/>
      <c r="AGJ793" s="9"/>
      <c r="AGK793" s="9"/>
      <c r="AGL793" s="9"/>
      <c r="AGM793" s="9"/>
      <c r="AGN793" s="9"/>
      <c r="AGO793" s="9"/>
      <c r="AGP793" s="9"/>
      <c r="AGQ793" s="9"/>
      <c r="AGR793" s="9"/>
      <c r="AGS793" s="9"/>
      <c r="AGT793" s="9"/>
      <c r="AGU793" s="9"/>
      <c r="AGV793" s="9"/>
      <c r="AGW793" s="9"/>
      <c r="AGX793" s="9"/>
      <c r="AGY793" s="9"/>
      <c r="AGZ793" s="9"/>
      <c r="AHA793" s="9"/>
      <c r="AHB793" s="9"/>
      <c r="AHC793" s="9"/>
      <c r="AHD793" s="9"/>
      <c r="AHE793" s="9"/>
      <c r="AHF793" s="9"/>
      <c r="AHG793" s="9"/>
      <c r="AHH793" s="9"/>
      <c r="AHI793" s="9"/>
      <c r="AHJ793" s="9"/>
      <c r="AHK793" s="9"/>
      <c r="AHL793" s="9"/>
      <c r="AHM793" s="9"/>
      <c r="AHN793" s="9"/>
      <c r="AHO793" s="9"/>
      <c r="AHP793" s="9"/>
      <c r="AHQ793" s="9"/>
      <c r="AHR793" s="9"/>
      <c r="AHS793" s="9"/>
      <c r="AHT793" s="9"/>
      <c r="AHU793" s="9"/>
      <c r="AHV793" s="9"/>
      <c r="AHW793" s="9"/>
      <c r="AHX793" s="9"/>
      <c r="AHY793" s="9"/>
      <c r="AHZ793" s="9"/>
      <c r="AIA793" s="9"/>
      <c r="AIB793" s="9"/>
      <c r="AIC793" s="9"/>
      <c r="AID793" s="9"/>
      <c r="AIE793" s="9"/>
      <c r="AIF793" s="9"/>
      <c r="AIG793" s="9"/>
      <c r="AIH793" s="9"/>
      <c r="AII793" s="9"/>
      <c r="AIJ793" s="9"/>
      <c r="AIK793" s="9"/>
      <c r="AIL793" s="9"/>
      <c r="AIM793" s="9"/>
      <c r="AIN793" s="9"/>
      <c r="AIO793" s="9"/>
      <c r="AIP793" s="9"/>
      <c r="AIQ793" s="9"/>
      <c r="AIR793" s="9"/>
      <c r="AIS793" s="9"/>
      <c r="AIT793" s="9"/>
      <c r="AIU793" s="9"/>
      <c r="AIV793" s="9"/>
      <c r="AIW793" s="9"/>
      <c r="AIX793" s="9"/>
      <c r="AIY793" s="9"/>
      <c r="AIZ793" s="9"/>
      <c r="AJA793" s="9"/>
      <c r="AJB793" s="9"/>
      <c r="AJC793" s="9"/>
      <c r="AJD793" s="9"/>
      <c r="AJE793" s="9"/>
      <c r="AJF793" s="9"/>
      <c r="AJG793" s="9"/>
      <c r="AJH793" s="9"/>
      <c r="AJI793" s="9"/>
      <c r="AJJ793" s="9"/>
      <c r="AJK793" s="9"/>
      <c r="AJL793" s="9"/>
      <c r="AJM793" s="9"/>
      <c r="AJN793" s="9"/>
      <c r="AJO793" s="9"/>
      <c r="AJP793" s="9"/>
      <c r="AJQ793" s="9"/>
      <c r="AJR793" s="9"/>
      <c r="AJS793" s="9"/>
      <c r="AJT793" s="9"/>
      <c r="AJU793" s="9"/>
      <c r="AJV793" s="9"/>
      <c r="AJW793" s="9"/>
      <c r="AJX793" s="9"/>
      <c r="AJY793" s="9"/>
      <c r="AJZ793" s="9"/>
      <c r="AKA793" s="9"/>
      <c r="AKB793" s="9"/>
      <c r="AKC793" s="9"/>
      <c r="AKD793" s="9"/>
      <c r="AKE793" s="9"/>
      <c r="AKF793" s="9"/>
      <c r="AKG793" s="9"/>
      <c r="AKH793" s="9"/>
      <c r="AKI793" s="9"/>
      <c r="AKJ793" s="9"/>
      <c r="AKK793" s="9"/>
      <c r="AKL793" s="9"/>
      <c r="AKM793" s="9"/>
      <c r="AKN793" s="9"/>
      <c r="AKO793" s="9"/>
      <c r="AKP793" s="9"/>
      <c r="AKQ793" s="9"/>
      <c r="AKR793" s="9"/>
      <c r="AKS793" s="9"/>
      <c r="AKT793" s="9"/>
      <c r="AKU793" s="9"/>
      <c r="AKV793" s="9"/>
      <c r="AKW793" s="9"/>
      <c r="AKX793" s="9"/>
      <c r="AKY793" s="9"/>
      <c r="AKZ793" s="9"/>
      <c r="ALA793" s="9"/>
      <c r="ALB793" s="9"/>
      <c r="ALC793" s="9"/>
      <c r="ALD793" s="9"/>
      <c r="ALE793" s="9"/>
      <c r="ALF793" s="9"/>
      <c r="ALG793" s="9"/>
      <c r="ALH793" s="9"/>
      <c r="ALI793" s="9"/>
      <c r="ALJ793" s="9"/>
      <c r="ALK793" s="9"/>
      <c r="ALL793" s="9"/>
      <c r="ALM793" s="9"/>
      <c r="ALN793" s="9"/>
      <c r="ALO793" s="9"/>
      <c r="ALP793" s="9"/>
      <c r="ALQ793" s="9"/>
      <c r="ALR793" s="9"/>
      <c r="ALS793" s="9"/>
      <c r="ALT793" s="9"/>
      <c r="ALU793" s="9"/>
      <c r="ALV793" s="9"/>
      <c r="ALW793" s="9"/>
      <c r="ALX793" s="9"/>
      <c r="ALY793" s="9"/>
      <c r="ALZ793" s="9"/>
      <c r="AMA793" s="9"/>
      <c r="AMB793" s="9"/>
      <c r="AMC793" s="9"/>
      <c r="AMD793" s="9"/>
      <c r="AME793" s="9"/>
      <c r="AMF793" s="9"/>
      <c r="AMG793" s="9"/>
      <c r="AMH793" s="9"/>
      <c r="AMI793" s="9"/>
      <c r="AMJ793" s="9"/>
      <c r="AMK793" s="9"/>
      <c r="AML793" s="9"/>
      <c r="AMM793" s="9"/>
      <c r="AMN793" s="9"/>
      <c r="AMO793" s="9"/>
      <c r="AMP793" s="9"/>
      <c r="AMQ793" s="9"/>
      <c r="AMR793" s="9"/>
      <c r="AMS793" s="9"/>
      <c r="AMT793" s="9"/>
      <c r="AMU793" s="9"/>
      <c r="AMV793" s="9"/>
      <c r="AMW793" s="9"/>
      <c r="AMX793" s="9"/>
      <c r="AMY793" s="9"/>
      <c r="AMZ793" s="9"/>
      <c r="ANA793" s="9"/>
      <c r="ANB793" s="9"/>
      <c r="ANC793" s="9"/>
      <c r="AND793" s="9"/>
      <c r="ANE793" s="9"/>
      <c r="ANF793" s="9"/>
      <c r="ANG793" s="9"/>
      <c r="ANH793" s="9"/>
      <c r="ANI793" s="9"/>
      <c r="ANJ793" s="9"/>
      <c r="ANK793" s="9"/>
      <c r="ANL793" s="9"/>
      <c r="ANM793" s="9"/>
      <c r="ANN793" s="9"/>
      <c r="ANO793" s="9"/>
      <c r="ANP793" s="9"/>
      <c r="ANQ793" s="9"/>
      <c r="ANR793" s="9"/>
      <c r="ANS793" s="9"/>
      <c r="ANT793" s="9"/>
      <c r="ANU793" s="9"/>
      <c r="ANV793" s="9"/>
      <c r="ANW793" s="9"/>
      <c r="ANX793" s="9"/>
      <c r="ANY793" s="9"/>
      <c r="ANZ793" s="9"/>
      <c r="AOA793" s="9"/>
      <c r="AOB793" s="9"/>
      <c r="AOC793" s="9"/>
      <c r="AOD793" s="9"/>
      <c r="AOE793" s="9"/>
      <c r="AOF793" s="9"/>
      <c r="AOG793" s="9"/>
      <c r="AOH793" s="9"/>
      <c r="AOI793" s="9"/>
      <c r="AOJ793" s="9"/>
      <c r="AOK793" s="9"/>
      <c r="AOL793" s="9"/>
      <c r="AOM793" s="9"/>
      <c r="AON793" s="9"/>
      <c r="AOO793" s="9"/>
      <c r="AOP793" s="9"/>
      <c r="AOQ793" s="9"/>
      <c r="AOR793" s="9"/>
      <c r="AOS793" s="9"/>
      <c r="AOT793" s="9"/>
      <c r="AOU793" s="9"/>
      <c r="AOV793" s="9"/>
      <c r="AOW793" s="9"/>
      <c r="AOX793" s="9"/>
      <c r="AOY793" s="9"/>
      <c r="AOZ793" s="9"/>
      <c r="APA793" s="9"/>
      <c r="APB793" s="9"/>
      <c r="APC793" s="9"/>
      <c r="APD793" s="9"/>
      <c r="APE793" s="9"/>
      <c r="APF793" s="9"/>
      <c r="APG793" s="9"/>
      <c r="APH793" s="9"/>
      <c r="API793" s="9"/>
      <c r="APJ793" s="9"/>
      <c r="APK793" s="9"/>
      <c r="APL793" s="9"/>
      <c r="APM793" s="9"/>
      <c r="APN793" s="9"/>
      <c r="APO793" s="9"/>
      <c r="APP793" s="9"/>
      <c r="APQ793" s="9"/>
      <c r="APR793" s="9"/>
      <c r="APS793" s="9"/>
      <c r="APT793" s="9"/>
      <c r="APU793" s="9"/>
      <c r="APV793" s="9"/>
      <c r="APW793" s="9"/>
      <c r="APX793" s="9"/>
      <c r="APY793" s="9"/>
      <c r="APZ793" s="9"/>
      <c r="AQA793" s="9"/>
      <c r="AQB793" s="9"/>
      <c r="AQC793" s="9"/>
      <c r="AQD793" s="9"/>
      <c r="AQE793" s="9"/>
      <c r="AQF793" s="9"/>
      <c r="AQG793" s="9"/>
      <c r="AQH793" s="9"/>
      <c r="AQI793" s="9"/>
      <c r="AQJ793" s="9"/>
      <c r="AQK793" s="9"/>
      <c r="AQL793" s="9"/>
      <c r="AQM793" s="9"/>
      <c r="AQN793" s="9"/>
      <c r="AQO793" s="9"/>
      <c r="AQP793" s="9"/>
      <c r="AQQ793" s="9"/>
      <c r="AQR793" s="9"/>
      <c r="AQS793" s="9"/>
      <c r="AQT793" s="9"/>
      <c r="AQU793" s="9"/>
      <c r="AQV793" s="9"/>
      <c r="AQW793" s="9"/>
      <c r="AQX793" s="9"/>
      <c r="AQY793" s="9"/>
      <c r="AQZ793" s="9"/>
      <c r="ARA793" s="9"/>
      <c r="ARB793" s="9"/>
      <c r="ARC793" s="9"/>
      <c r="ARD793" s="9"/>
      <c r="ARE793" s="9"/>
      <c r="ARF793" s="9"/>
      <c r="ARG793" s="9"/>
      <c r="ARH793" s="9"/>
      <c r="ARI793" s="9"/>
      <c r="ARJ793" s="9"/>
      <c r="ARK793" s="9"/>
      <c r="ARL793" s="9"/>
      <c r="ARM793" s="9"/>
      <c r="ARN793" s="9"/>
      <c r="ARO793" s="9"/>
      <c r="ARP793" s="9"/>
      <c r="ARQ793" s="9"/>
      <c r="ARR793" s="9"/>
      <c r="ARS793" s="9"/>
      <c r="ART793" s="9"/>
      <c r="ARU793" s="9"/>
      <c r="ARV793" s="9"/>
      <c r="ARW793" s="9"/>
      <c r="ARX793" s="9"/>
      <c r="ARY793" s="9"/>
      <c r="ARZ793" s="9"/>
      <c r="ASA793" s="9"/>
      <c r="ASB793" s="9"/>
      <c r="ASC793" s="9"/>
      <c r="ASD793" s="9"/>
      <c r="ASE793" s="9"/>
      <c r="ASF793" s="9"/>
      <c r="ASG793" s="9"/>
      <c r="ASH793" s="9"/>
      <c r="ASI793" s="9"/>
      <c r="ASJ793" s="9"/>
      <c r="ASK793" s="9"/>
      <c r="ASL793" s="9"/>
      <c r="ASM793" s="9"/>
      <c r="ASN793" s="9"/>
      <c r="ASO793" s="9"/>
      <c r="ASP793" s="9"/>
      <c r="ASQ793" s="9"/>
      <c r="ASR793" s="9"/>
      <c r="ASS793" s="9"/>
      <c r="AST793" s="9"/>
      <c r="ASU793" s="9"/>
      <c r="ASV793" s="9"/>
      <c r="ASW793" s="9"/>
      <c r="ASX793" s="9"/>
      <c r="ASY793" s="9"/>
      <c r="ASZ793" s="9"/>
      <c r="ATA793" s="9"/>
      <c r="ATB793" s="9"/>
      <c r="ATC793" s="9"/>
      <c r="ATD793" s="9"/>
      <c r="ATE793" s="9"/>
      <c r="ATF793" s="9"/>
      <c r="ATG793" s="9"/>
      <c r="ATH793" s="9"/>
      <c r="ATI793" s="9"/>
      <c r="ATJ793" s="9"/>
      <c r="ATK793" s="9"/>
      <c r="ATL793" s="9"/>
      <c r="ATM793" s="9"/>
      <c r="ATN793" s="9"/>
      <c r="ATO793" s="9"/>
      <c r="ATP793" s="9"/>
      <c r="ATQ793" s="9"/>
      <c r="ATR793" s="9"/>
      <c r="ATS793" s="9"/>
      <c r="ATT793" s="9"/>
      <c r="ATU793" s="9"/>
      <c r="ATV793" s="9"/>
      <c r="ATW793" s="9"/>
      <c r="ATX793" s="9"/>
      <c r="ATY793" s="9"/>
      <c r="ATZ793" s="9"/>
      <c r="AUA793" s="9"/>
      <c r="AUB793" s="9"/>
      <c r="AUC793" s="9"/>
      <c r="AUD793" s="9"/>
      <c r="AUE793" s="9"/>
      <c r="AUF793" s="9"/>
      <c r="AUG793" s="9"/>
      <c r="AUH793" s="9"/>
      <c r="AUI793" s="9"/>
      <c r="AUJ793" s="9"/>
      <c r="AUK793" s="9"/>
      <c r="AUL793" s="9"/>
      <c r="AUM793" s="9"/>
      <c r="AUN793" s="9"/>
      <c r="AUO793" s="9"/>
      <c r="AUP793" s="9"/>
      <c r="AUQ793" s="9"/>
      <c r="AUR793" s="9"/>
      <c r="AUS793" s="9"/>
      <c r="AUT793" s="9"/>
      <c r="AUU793" s="9"/>
      <c r="AUV793" s="9"/>
      <c r="AUW793" s="9"/>
      <c r="AUX793" s="9"/>
      <c r="AUY793" s="9"/>
      <c r="AUZ793" s="9"/>
      <c r="AVA793" s="9"/>
      <c r="AVB793" s="9"/>
      <c r="AVC793" s="9"/>
      <c r="AVD793" s="9"/>
      <c r="AVE793" s="9"/>
      <c r="AVF793" s="9"/>
      <c r="AVG793" s="9"/>
      <c r="AVH793" s="9"/>
      <c r="AVI793" s="9"/>
      <c r="AVJ793" s="9"/>
      <c r="AVK793" s="9"/>
      <c r="AVL793" s="9"/>
      <c r="AVM793" s="9"/>
      <c r="AVN793" s="9"/>
      <c r="AVO793" s="9"/>
      <c r="AVP793" s="9"/>
      <c r="AVQ793" s="9"/>
      <c r="AVR793" s="9"/>
      <c r="AVS793" s="9"/>
      <c r="AVT793" s="9"/>
      <c r="AVU793" s="9"/>
      <c r="AVV793" s="9"/>
      <c r="AVW793" s="9"/>
      <c r="AVX793" s="9"/>
      <c r="AVY793" s="9"/>
      <c r="AVZ793" s="9"/>
      <c r="AWA793" s="9"/>
      <c r="AWB793" s="9"/>
      <c r="AWC793" s="9"/>
      <c r="AWD793" s="9"/>
      <c r="AWE793" s="9"/>
      <c r="AWF793" s="9"/>
      <c r="AWG793" s="9"/>
      <c r="AWH793" s="9"/>
      <c r="AWI793" s="9"/>
      <c r="AWJ793" s="9"/>
      <c r="AWK793" s="9"/>
      <c r="AWL793" s="9"/>
      <c r="AWM793" s="9"/>
      <c r="AWN793" s="9"/>
      <c r="AWO793" s="9"/>
      <c r="AWP793" s="9"/>
      <c r="AWQ793" s="9"/>
      <c r="AWR793" s="9"/>
      <c r="AWS793" s="9"/>
      <c r="AWT793" s="9"/>
      <c r="AWU793" s="9"/>
      <c r="AWV793" s="9"/>
      <c r="AWW793" s="9"/>
      <c r="AWX793" s="9"/>
      <c r="AWY793" s="9"/>
      <c r="AWZ793" s="9"/>
      <c r="AXA793" s="9"/>
      <c r="AXB793" s="9"/>
      <c r="AXC793" s="9"/>
      <c r="AXD793" s="9"/>
      <c r="AXE793" s="9"/>
      <c r="AXF793" s="9"/>
      <c r="AXG793" s="9"/>
      <c r="AXH793" s="9"/>
      <c r="AXI793" s="9"/>
      <c r="AXJ793" s="9"/>
      <c r="AXK793" s="9"/>
      <c r="AXL793" s="9"/>
      <c r="AXM793" s="9"/>
      <c r="AXN793" s="9"/>
      <c r="AXO793" s="9"/>
      <c r="AXP793" s="9"/>
      <c r="AXQ793" s="9"/>
      <c r="AXR793" s="9"/>
      <c r="AXS793" s="9"/>
      <c r="AXT793" s="9"/>
      <c r="AXU793" s="9"/>
      <c r="AXV793" s="9"/>
      <c r="AXW793" s="9"/>
      <c r="AXX793" s="9"/>
      <c r="AXY793" s="9"/>
      <c r="AXZ793" s="9"/>
      <c r="AYA793" s="9"/>
      <c r="AYB793" s="9"/>
      <c r="AYC793" s="9"/>
      <c r="AYD793" s="9"/>
      <c r="AYE793" s="9"/>
      <c r="AYF793" s="9"/>
      <c r="AYG793" s="9"/>
      <c r="AYH793" s="9"/>
      <c r="AYI793" s="9"/>
      <c r="AYJ793" s="9"/>
      <c r="AYK793" s="9"/>
      <c r="AYL793" s="9"/>
      <c r="AYM793" s="9"/>
      <c r="AYN793" s="9"/>
      <c r="AYO793" s="9"/>
      <c r="AYP793" s="9"/>
      <c r="AYQ793" s="9"/>
      <c r="AYR793" s="9"/>
      <c r="AYS793" s="9"/>
      <c r="AYT793" s="9"/>
      <c r="AYU793" s="9"/>
      <c r="AYV793" s="9"/>
      <c r="AYW793" s="9"/>
      <c r="AYX793" s="9"/>
      <c r="AYY793" s="9"/>
      <c r="AYZ793" s="9"/>
      <c r="AZA793" s="9"/>
      <c r="AZB793" s="9"/>
      <c r="AZC793" s="9"/>
      <c r="AZD793" s="9"/>
      <c r="AZE793" s="9"/>
      <c r="AZF793" s="9"/>
      <c r="AZG793" s="9"/>
      <c r="AZH793" s="9"/>
      <c r="AZI793" s="9"/>
      <c r="AZJ793" s="9"/>
      <c r="AZK793" s="9"/>
      <c r="AZL793" s="9"/>
      <c r="AZM793" s="9"/>
      <c r="AZN793" s="9"/>
      <c r="AZO793" s="9"/>
      <c r="AZP793" s="9"/>
      <c r="AZQ793" s="9"/>
      <c r="AZR793" s="9"/>
      <c r="AZS793" s="9"/>
      <c r="AZT793" s="9"/>
      <c r="AZU793" s="9"/>
      <c r="AZV793" s="9"/>
      <c r="AZW793" s="9"/>
      <c r="AZX793" s="9"/>
      <c r="AZY793" s="9"/>
      <c r="AZZ793" s="9"/>
      <c r="BAA793" s="9"/>
      <c r="BAB793" s="9"/>
      <c r="BAC793" s="9"/>
      <c r="BAD793" s="9"/>
      <c r="BAE793" s="9"/>
      <c r="BAF793" s="9"/>
      <c r="BAG793" s="9"/>
      <c r="BAH793" s="9"/>
      <c r="BAI793" s="9"/>
      <c r="BAJ793" s="9"/>
      <c r="BAK793" s="9"/>
      <c r="BAL793" s="9"/>
      <c r="BAM793" s="9"/>
      <c r="BAN793" s="9"/>
      <c r="BAO793" s="9"/>
      <c r="BAP793" s="9"/>
      <c r="BAQ793" s="9"/>
      <c r="BAR793" s="9"/>
      <c r="BAS793" s="9"/>
      <c r="BAT793" s="9"/>
      <c r="BAU793" s="9"/>
      <c r="BAV793" s="9"/>
      <c r="BAW793" s="9"/>
      <c r="BAX793" s="9"/>
      <c r="BAY793" s="9"/>
      <c r="BAZ793" s="9"/>
      <c r="BBA793" s="9"/>
      <c r="BBB793" s="9"/>
      <c r="BBC793" s="9"/>
      <c r="BBD793" s="9"/>
      <c r="BBE793" s="9"/>
      <c r="BBF793" s="9"/>
      <c r="BBG793" s="9"/>
      <c r="BBH793" s="9"/>
      <c r="BBI793" s="9"/>
      <c r="BBJ793" s="9"/>
      <c r="BBK793" s="9"/>
      <c r="BBL793" s="9"/>
      <c r="BBM793" s="9"/>
      <c r="BBN793" s="9"/>
      <c r="BBO793" s="9"/>
      <c r="BBP793" s="9"/>
      <c r="BBQ793" s="9"/>
      <c r="BBR793" s="9"/>
      <c r="BBS793" s="9"/>
      <c r="BBT793" s="9"/>
      <c r="BBU793" s="9"/>
      <c r="BBV793" s="9"/>
      <c r="BBW793" s="9"/>
      <c r="BBX793" s="9"/>
      <c r="BBY793" s="9"/>
      <c r="BBZ793" s="9"/>
      <c r="BCA793" s="9"/>
      <c r="BCB793" s="9"/>
      <c r="BCC793" s="9"/>
      <c r="BCD793" s="9"/>
      <c r="BCE793" s="9"/>
      <c r="BCF793" s="9"/>
      <c r="BCG793" s="9"/>
      <c r="BCH793" s="9"/>
      <c r="BCI793" s="9"/>
      <c r="BCJ793" s="9"/>
      <c r="BCK793" s="9"/>
      <c r="BCL793" s="9"/>
      <c r="BCM793" s="9"/>
      <c r="BCN793" s="9"/>
      <c r="BCO793" s="9"/>
      <c r="BCP793" s="9"/>
      <c r="BCQ793" s="9"/>
      <c r="BCR793" s="9"/>
      <c r="BCS793" s="9"/>
      <c r="BCT793" s="9"/>
      <c r="BCU793" s="9"/>
      <c r="BCV793" s="9"/>
      <c r="BCW793" s="9"/>
      <c r="BCX793" s="9"/>
      <c r="BCY793" s="9"/>
      <c r="BCZ793" s="9"/>
      <c r="BDA793" s="9"/>
      <c r="BDB793" s="9"/>
      <c r="BDC793" s="9"/>
      <c r="BDD793" s="9"/>
      <c r="BDE793" s="9"/>
      <c r="BDF793" s="9"/>
      <c r="BDG793" s="9"/>
      <c r="BDH793" s="9"/>
      <c r="BDI793" s="9"/>
      <c r="BDJ793" s="9"/>
      <c r="BDK793" s="9"/>
      <c r="BDL793" s="9"/>
      <c r="BDM793" s="9"/>
      <c r="BDN793" s="9"/>
      <c r="BDO793" s="9"/>
      <c r="BDP793" s="9"/>
      <c r="BDQ793" s="9"/>
      <c r="BDR793" s="9"/>
      <c r="BDS793" s="9"/>
      <c r="BDT793" s="9"/>
      <c r="BDU793" s="9"/>
      <c r="BDV793" s="9"/>
      <c r="BDW793" s="9"/>
      <c r="BDX793" s="9"/>
      <c r="BDY793" s="9"/>
      <c r="BDZ793" s="9"/>
      <c r="BEA793" s="9"/>
      <c r="BEB793" s="9"/>
      <c r="BEC793" s="9"/>
      <c r="BED793" s="9"/>
      <c r="BEE793" s="9"/>
      <c r="BEF793" s="9"/>
      <c r="BEG793" s="9"/>
      <c r="BEH793" s="9"/>
      <c r="BEI793" s="9"/>
      <c r="BEJ793" s="9"/>
      <c r="BEK793" s="9"/>
      <c r="BEL793" s="9"/>
      <c r="BEM793" s="9"/>
      <c r="BEN793" s="9"/>
      <c r="BEO793" s="9"/>
      <c r="BEP793" s="9"/>
      <c r="BEQ793" s="9"/>
      <c r="BER793" s="9"/>
      <c r="BES793" s="9"/>
      <c r="BET793" s="9"/>
      <c r="BEU793" s="9"/>
      <c r="BEV793" s="9"/>
      <c r="BEW793" s="9"/>
      <c r="BEX793" s="9"/>
      <c r="BEY793" s="9"/>
      <c r="BEZ793" s="9"/>
      <c r="BFA793" s="9"/>
      <c r="BFB793" s="9"/>
      <c r="BFC793" s="9"/>
      <c r="BFD793" s="9"/>
      <c r="BFE793" s="9"/>
      <c r="BFF793" s="9"/>
      <c r="BFG793" s="9"/>
      <c r="BFH793" s="9"/>
      <c r="BFI793" s="9"/>
      <c r="BFJ793" s="9"/>
      <c r="BFK793" s="9"/>
      <c r="BFL793" s="9"/>
      <c r="BFM793" s="9"/>
      <c r="BFN793" s="9"/>
      <c r="BFO793" s="9"/>
      <c r="BFP793" s="9"/>
      <c r="BFQ793" s="9"/>
      <c r="BFR793" s="9"/>
      <c r="BFS793" s="9"/>
      <c r="BFT793" s="9"/>
      <c r="BFU793" s="9"/>
      <c r="BFV793" s="9"/>
      <c r="BFW793" s="9"/>
      <c r="BFX793" s="9"/>
      <c r="BFY793" s="9"/>
      <c r="BFZ793" s="9"/>
      <c r="BGA793" s="9"/>
      <c r="BGB793" s="9"/>
      <c r="BGC793" s="9"/>
      <c r="BGD793" s="9"/>
      <c r="BGE793" s="9"/>
      <c r="BGF793" s="9"/>
      <c r="BGG793" s="9"/>
      <c r="BGH793" s="9"/>
      <c r="BGI793" s="9"/>
      <c r="BGJ793" s="9"/>
      <c r="BGK793" s="9"/>
      <c r="BGL793" s="9"/>
      <c r="BGM793" s="9"/>
      <c r="BGN793" s="9"/>
      <c r="BGO793" s="9"/>
      <c r="BGP793" s="9"/>
      <c r="BGQ793" s="9"/>
      <c r="BGR793" s="9"/>
      <c r="BGS793" s="9"/>
      <c r="BGT793" s="9"/>
      <c r="BGU793" s="9"/>
      <c r="BGV793" s="9"/>
      <c r="BGW793" s="9"/>
      <c r="BGX793" s="9"/>
      <c r="BGY793" s="9"/>
      <c r="BGZ793" s="9"/>
      <c r="BHA793" s="9"/>
      <c r="BHB793" s="9"/>
      <c r="BHC793" s="9"/>
      <c r="BHD793" s="9"/>
      <c r="BHE793" s="9"/>
      <c r="BHF793" s="9"/>
      <c r="BHG793" s="9"/>
      <c r="BHH793" s="9"/>
      <c r="BHI793" s="9"/>
      <c r="BHJ793" s="9"/>
      <c r="BHK793" s="9"/>
      <c r="BHL793" s="9"/>
      <c r="BHM793" s="9"/>
      <c r="BHN793" s="9"/>
      <c r="BHO793" s="9"/>
      <c r="BHP793" s="9"/>
      <c r="BHQ793" s="9"/>
      <c r="BHR793" s="9"/>
      <c r="BHS793" s="9"/>
      <c r="BHT793" s="9"/>
      <c r="BHU793" s="9"/>
      <c r="BHV793" s="9"/>
      <c r="BHW793" s="9"/>
      <c r="BHX793" s="9"/>
      <c r="BHY793" s="9"/>
      <c r="BHZ793" s="9"/>
      <c r="BIA793" s="9"/>
      <c r="BIB793" s="9"/>
      <c r="BIC793" s="9"/>
      <c r="BID793" s="9"/>
      <c r="BIE793" s="9"/>
      <c r="BIF793" s="9"/>
      <c r="BIG793" s="9"/>
      <c r="BIH793" s="9"/>
      <c r="BII793" s="9"/>
      <c r="BIJ793" s="9"/>
      <c r="BIK793" s="9"/>
      <c r="BIL793" s="9"/>
      <c r="BIM793" s="9"/>
      <c r="BIN793" s="9"/>
      <c r="BIO793" s="9"/>
      <c r="BIP793" s="9"/>
      <c r="BIQ793" s="9"/>
      <c r="BIR793" s="9"/>
      <c r="BIS793" s="9"/>
      <c r="BIT793" s="9"/>
      <c r="BIU793" s="9"/>
      <c r="BIV793" s="9"/>
      <c r="BIW793" s="9"/>
      <c r="BIX793" s="9"/>
      <c r="BIY793" s="9"/>
      <c r="BIZ793" s="9"/>
      <c r="BJA793" s="9"/>
      <c r="BJB793" s="9"/>
      <c r="BJC793" s="9"/>
      <c r="BJD793" s="9"/>
      <c r="BJE793" s="9"/>
      <c r="BJF793" s="9"/>
      <c r="BJG793" s="9"/>
      <c r="BJH793" s="9"/>
      <c r="BJI793" s="9"/>
      <c r="BJJ793" s="9"/>
      <c r="BJK793" s="9"/>
      <c r="BJL793" s="9"/>
      <c r="BJM793" s="9"/>
      <c r="BJN793" s="9"/>
      <c r="BJO793" s="9"/>
      <c r="BJP793" s="9"/>
      <c r="BJQ793" s="9"/>
      <c r="BJR793" s="9"/>
      <c r="BJS793" s="9"/>
      <c r="BJT793" s="9"/>
      <c r="BJU793" s="9"/>
      <c r="BJV793" s="9"/>
      <c r="BJW793" s="9"/>
      <c r="BJX793" s="9"/>
      <c r="BJY793" s="9"/>
      <c r="BJZ793" s="9"/>
      <c r="BKA793" s="9"/>
      <c r="BKB793" s="9"/>
      <c r="BKC793" s="9"/>
      <c r="BKD793" s="9"/>
      <c r="BKE793" s="9"/>
      <c r="BKF793" s="9"/>
      <c r="BKG793" s="9"/>
      <c r="BKH793" s="9"/>
      <c r="BKI793" s="9"/>
      <c r="BKJ793" s="9"/>
      <c r="BKK793" s="9"/>
      <c r="BKL793" s="9"/>
      <c r="BKM793" s="9"/>
      <c r="BKN793" s="9"/>
      <c r="BKO793" s="9"/>
      <c r="BKP793" s="9"/>
      <c r="BKQ793" s="9"/>
      <c r="BKR793" s="9"/>
      <c r="BKS793" s="9"/>
      <c r="BKT793" s="9"/>
      <c r="BKU793" s="9"/>
      <c r="BKV793" s="9"/>
      <c r="BKW793" s="9"/>
      <c r="BKX793" s="9"/>
      <c r="BKY793" s="9"/>
      <c r="BKZ793" s="9"/>
      <c r="BLA793" s="9"/>
      <c r="BLB793" s="9"/>
      <c r="BLC793" s="9"/>
      <c r="BLD793" s="9"/>
      <c r="BLE793" s="9"/>
      <c r="BLF793" s="9"/>
      <c r="BLG793" s="9"/>
      <c r="BLH793" s="9"/>
      <c r="BLI793" s="9"/>
      <c r="BLJ793" s="9"/>
      <c r="BLK793" s="9"/>
      <c r="BLL793" s="9"/>
      <c r="BLM793" s="9"/>
      <c r="BLN793" s="9"/>
      <c r="BLO793" s="9"/>
      <c r="BLP793" s="9"/>
      <c r="BLQ793" s="9"/>
      <c r="BLR793" s="9"/>
      <c r="BLS793" s="9"/>
      <c r="BLT793" s="9"/>
      <c r="BLU793" s="9"/>
      <c r="BLV793" s="9"/>
      <c r="BLW793" s="9"/>
      <c r="BLX793" s="9"/>
      <c r="BLY793" s="9"/>
      <c r="BLZ793" s="9"/>
      <c r="BMA793" s="9"/>
      <c r="BMB793" s="9"/>
      <c r="BMC793" s="9"/>
      <c r="BMD793" s="9"/>
      <c r="BME793" s="9"/>
      <c r="BMF793" s="9"/>
      <c r="BMG793" s="9"/>
      <c r="BMH793" s="9"/>
      <c r="BMI793" s="9"/>
      <c r="BMJ793" s="9"/>
      <c r="BMK793" s="9"/>
      <c r="BML793" s="9"/>
      <c r="BMM793" s="9"/>
      <c r="BMN793" s="9"/>
      <c r="BMO793" s="9"/>
      <c r="BMP793" s="9"/>
      <c r="BMQ793" s="9"/>
      <c r="BMR793" s="9"/>
      <c r="BMS793" s="9"/>
      <c r="BMT793" s="9"/>
      <c r="BMU793" s="9"/>
      <c r="BMV793" s="9"/>
      <c r="BMW793" s="9"/>
      <c r="BMX793" s="9"/>
      <c r="BMY793" s="9"/>
      <c r="BMZ793" s="9"/>
      <c r="BNA793" s="9"/>
      <c r="BNB793" s="9"/>
      <c r="BNC793" s="9"/>
      <c r="BND793" s="9"/>
      <c r="BNE793" s="9"/>
      <c r="BNF793" s="9"/>
      <c r="BNG793" s="9"/>
      <c r="BNH793" s="9"/>
      <c r="BNI793" s="9"/>
      <c r="BNJ793" s="9"/>
      <c r="BNK793" s="9"/>
      <c r="BNL793" s="9"/>
      <c r="BNM793" s="9"/>
      <c r="BNN793" s="9"/>
      <c r="BNO793" s="9"/>
      <c r="BNP793" s="9"/>
      <c r="BNQ793" s="9"/>
      <c r="BNR793" s="9"/>
      <c r="BNS793" s="9"/>
      <c r="BNT793" s="9"/>
      <c r="BNU793" s="9"/>
      <c r="BNV793" s="9"/>
      <c r="BNW793" s="9"/>
      <c r="BNX793" s="9"/>
      <c r="BNY793" s="9"/>
      <c r="BNZ793" s="9"/>
      <c r="BOA793" s="9"/>
      <c r="BOB793" s="9"/>
      <c r="BOC793" s="9"/>
      <c r="BOD793" s="9"/>
      <c r="BOE793" s="9"/>
      <c r="BOF793" s="9"/>
      <c r="BOG793" s="9"/>
      <c r="BOH793" s="9"/>
      <c r="BOI793" s="9"/>
      <c r="BOJ793" s="9"/>
      <c r="BOK793" s="9"/>
      <c r="BOL793" s="9"/>
      <c r="BOM793" s="9"/>
      <c r="BON793" s="9"/>
      <c r="BOO793" s="9"/>
      <c r="BOP793" s="9"/>
      <c r="BOQ793" s="9"/>
      <c r="BOR793" s="9"/>
      <c r="BOS793" s="9"/>
      <c r="BOT793" s="9"/>
      <c r="BOU793" s="9"/>
      <c r="BOV793" s="9"/>
      <c r="BOW793" s="9"/>
      <c r="BOX793" s="9"/>
      <c r="BOY793" s="9"/>
      <c r="BOZ793" s="9"/>
      <c r="BPA793" s="9"/>
      <c r="BPB793" s="9"/>
      <c r="BPC793" s="9"/>
      <c r="BPD793" s="9"/>
      <c r="BPE793" s="9"/>
      <c r="BPF793" s="9"/>
      <c r="BPG793" s="9"/>
    </row>
    <row r="794" spans="1:1775" s="10" customFormat="1" ht="12.5" x14ac:dyDescent="0.25">
      <c r="A794" s="120">
        <v>3</v>
      </c>
      <c r="B794" s="119" t="s">
        <v>34</v>
      </c>
      <c r="C794" s="120"/>
      <c r="D794" s="195">
        <v>756</v>
      </c>
      <c r="E794" s="63">
        <f t="shared" si="633"/>
        <v>3721.6220202000004</v>
      </c>
      <c r="F794" s="63"/>
      <c r="G794" s="61">
        <f t="shared" si="634"/>
        <v>413.10004424220006</v>
      </c>
      <c r="H794" s="60">
        <f t="shared" si="635"/>
        <v>0</v>
      </c>
      <c r="I794" s="61">
        <f t="shared" si="636"/>
        <v>336.39741440587807</v>
      </c>
      <c r="J794" s="60">
        <f t="shared" si="637"/>
        <v>18.282468174232505</v>
      </c>
      <c r="K794" s="62" t="s">
        <v>61</v>
      </c>
      <c r="L794" s="63">
        <f t="shared" si="638"/>
        <v>2953.8420933776897</v>
      </c>
      <c r="M794" s="51"/>
      <c r="N794" s="150">
        <v>2793.1870122396745</v>
      </c>
      <c r="O794" s="147"/>
      <c r="P794" s="128">
        <f t="shared" si="639"/>
        <v>160.65508113801525</v>
      </c>
      <c r="Q794" s="9"/>
      <c r="R794" s="9"/>
      <c r="S794" s="9"/>
      <c r="T794" s="9"/>
      <c r="U794" s="9"/>
      <c r="V794" s="9"/>
      <c r="W794" s="9"/>
      <c r="X794" s="9"/>
      <c r="Y794" s="9"/>
      <c r="Z794" s="9"/>
      <c r="AA794" s="9"/>
      <c r="AB794" s="9"/>
      <c r="AC794" s="9"/>
      <c r="AD794" s="9"/>
      <c r="AE794" s="9"/>
      <c r="AF794" s="9"/>
      <c r="AG794" s="9"/>
      <c r="AH794" s="9"/>
      <c r="AI794" s="9"/>
      <c r="AJ794" s="9"/>
      <c r="AK794" s="9"/>
      <c r="AL794" s="9"/>
      <c r="AM794" s="9"/>
      <c r="AN794" s="9"/>
      <c r="AO794" s="9"/>
      <c r="AP794" s="9"/>
      <c r="AQ794" s="9"/>
      <c r="AR794" s="9"/>
      <c r="AS794" s="9"/>
      <c r="AT794" s="9"/>
      <c r="AU794" s="9"/>
      <c r="AV794" s="9"/>
      <c r="AW794" s="9"/>
      <c r="AX794" s="9"/>
      <c r="AY794" s="9"/>
      <c r="AZ794" s="9"/>
      <c r="BA794" s="9"/>
      <c r="BB794" s="9"/>
      <c r="BC794" s="9"/>
      <c r="BD794" s="9"/>
      <c r="BE794" s="9"/>
      <c r="BF794" s="9"/>
      <c r="BG794" s="9"/>
      <c r="BH794" s="9"/>
      <c r="BI794" s="9"/>
      <c r="BJ794" s="9"/>
      <c r="BK794" s="9"/>
      <c r="BL794" s="9"/>
      <c r="BM794" s="9"/>
      <c r="BN794" s="9"/>
      <c r="BO794" s="9"/>
      <c r="BP794" s="9"/>
      <c r="BQ794" s="9"/>
      <c r="BR794" s="9"/>
      <c r="BS794" s="9"/>
      <c r="BT794" s="9"/>
      <c r="BU794" s="9"/>
      <c r="BV794" s="9"/>
      <c r="BW794" s="9"/>
      <c r="BX794" s="9"/>
      <c r="BY794" s="9"/>
      <c r="BZ794" s="9"/>
      <c r="CA794" s="9"/>
      <c r="CB794" s="9"/>
      <c r="CC794" s="9"/>
      <c r="CD794" s="9"/>
      <c r="CE794" s="9"/>
      <c r="CF794" s="9"/>
      <c r="CG794" s="9"/>
      <c r="CH794" s="9"/>
      <c r="CI794" s="9"/>
      <c r="CJ794" s="9"/>
      <c r="CK794" s="9"/>
      <c r="CL794" s="9"/>
      <c r="CM794" s="9"/>
      <c r="CN794" s="9"/>
      <c r="CO794" s="9"/>
      <c r="CP794" s="9"/>
      <c r="CQ794" s="9"/>
      <c r="CR794" s="9"/>
      <c r="CS794" s="9"/>
      <c r="CT794" s="9"/>
      <c r="CU794" s="9"/>
      <c r="CV794" s="9"/>
      <c r="CW794" s="9"/>
      <c r="CX794" s="9"/>
      <c r="CY794" s="9"/>
      <c r="CZ794" s="9"/>
      <c r="DA794" s="9"/>
      <c r="DB794" s="9"/>
      <c r="DC794" s="9"/>
      <c r="DD794" s="9"/>
      <c r="DE794" s="9"/>
      <c r="DF794" s="9"/>
      <c r="DG794" s="9"/>
      <c r="DH794" s="9"/>
      <c r="DI794" s="9"/>
      <c r="DJ794" s="9"/>
      <c r="DK794" s="9"/>
      <c r="DL794" s="9"/>
      <c r="DM794" s="9"/>
      <c r="DN794" s="9"/>
      <c r="DO794" s="9"/>
      <c r="DP794" s="9"/>
      <c r="DQ794" s="9"/>
      <c r="DR794" s="9"/>
      <c r="DS794" s="9"/>
      <c r="DT794" s="9"/>
      <c r="DU794" s="9"/>
      <c r="DV794" s="9"/>
      <c r="DW794" s="9"/>
      <c r="DX794" s="9"/>
      <c r="DY794" s="9"/>
      <c r="DZ794" s="9"/>
      <c r="EA794" s="9"/>
      <c r="EB794" s="9"/>
      <c r="EC794" s="9"/>
      <c r="ED794" s="9"/>
      <c r="EE794" s="9"/>
      <c r="EF794" s="9"/>
      <c r="EG794" s="9"/>
      <c r="EH794" s="9"/>
      <c r="EI794" s="9"/>
      <c r="EJ794" s="9"/>
      <c r="EK794" s="9"/>
      <c r="EL794" s="9"/>
      <c r="EM794" s="9"/>
      <c r="EN794" s="9"/>
      <c r="EO794" s="9"/>
      <c r="EP794" s="9"/>
      <c r="EQ794" s="9"/>
      <c r="ER794" s="9"/>
      <c r="ES794" s="9"/>
      <c r="ET794" s="9"/>
      <c r="EU794" s="9"/>
      <c r="EV794" s="9"/>
      <c r="EW794" s="9"/>
      <c r="EX794" s="9"/>
      <c r="EY794" s="9"/>
      <c r="EZ794" s="9"/>
      <c r="FA794" s="9"/>
      <c r="FB794" s="9"/>
      <c r="FC794" s="9"/>
      <c r="FD794" s="9"/>
      <c r="FE794" s="9"/>
      <c r="FF794" s="9"/>
      <c r="FG794" s="9"/>
      <c r="FH794" s="9"/>
      <c r="FI794" s="9"/>
      <c r="FJ794" s="9"/>
      <c r="FK794" s="9"/>
      <c r="FL794" s="9"/>
      <c r="FM794" s="9"/>
      <c r="FN794" s="9"/>
      <c r="FO794" s="9"/>
      <c r="FP794" s="9"/>
      <c r="FQ794" s="9"/>
      <c r="FR794" s="9"/>
      <c r="FS794" s="9"/>
      <c r="FT794" s="9"/>
      <c r="FU794" s="9"/>
      <c r="FV794" s="9"/>
      <c r="FW794" s="9"/>
      <c r="FX794" s="9"/>
      <c r="FY794" s="9"/>
      <c r="FZ794" s="9"/>
      <c r="GA794" s="9"/>
      <c r="GB794" s="9"/>
      <c r="GC794" s="9"/>
      <c r="GD794" s="9"/>
      <c r="GE794" s="9"/>
      <c r="GF794" s="9"/>
      <c r="GG794" s="9"/>
      <c r="GH794" s="9"/>
      <c r="GI794" s="9"/>
      <c r="GJ794" s="9"/>
      <c r="GK794" s="9"/>
      <c r="GL794" s="9"/>
      <c r="GM794" s="9"/>
      <c r="GN794" s="9"/>
      <c r="GO794" s="9"/>
      <c r="GP794" s="9"/>
      <c r="GQ794" s="9"/>
      <c r="GR794" s="9"/>
      <c r="GS794" s="9"/>
      <c r="GT794" s="9"/>
      <c r="GU794" s="9"/>
      <c r="GV794" s="9"/>
      <c r="GW794" s="9"/>
      <c r="GX794" s="9"/>
      <c r="GY794" s="9"/>
      <c r="GZ794" s="9"/>
      <c r="HA794" s="9"/>
      <c r="HB794" s="9"/>
      <c r="HC794" s="9"/>
      <c r="HD794" s="9"/>
      <c r="HE794" s="9"/>
      <c r="HF794" s="9"/>
      <c r="HG794" s="9"/>
      <c r="HH794" s="9"/>
      <c r="HI794" s="9"/>
      <c r="HJ794" s="9"/>
      <c r="HK794" s="9"/>
      <c r="HL794" s="9"/>
      <c r="HM794" s="9"/>
      <c r="HN794" s="9"/>
      <c r="HO794" s="9"/>
      <c r="HP794" s="9"/>
      <c r="HQ794" s="9"/>
      <c r="HR794" s="9"/>
      <c r="HS794" s="9"/>
      <c r="HT794" s="9"/>
      <c r="HU794" s="9"/>
      <c r="HV794" s="9"/>
      <c r="HW794" s="9"/>
      <c r="HX794" s="9"/>
      <c r="HY794" s="9"/>
      <c r="HZ794" s="9"/>
      <c r="IA794" s="9"/>
      <c r="IB794" s="9"/>
      <c r="IC794" s="9"/>
      <c r="ID794" s="9"/>
      <c r="IE794" s="9"/>
      <c r="IF794" s="9"/>
      <c r="IG794" s="9"/>
      <c r="IH794" s="9"/>
      <c r="II794" s="9"/>
      <c r="IJ794" s="9"/>
      <c r="IK794" s="9"/>
      <c r="IL794" s="9"/>
      <c r="IM794" s="9"/>
      <c r="IN794" s="9"/>
      <c r="IO794" s="9"/>
      <c r="IP794" s="9"/>
      <c r="IQ794" s="9"/>
      <c r="IR794" s="9"/>
      <c r="IS794" s="9"/>
      <c r="IT794" s="9"/>
      <c r="IU794" s="9"/>
      <c r="IV794" s="9"/>
      <c r="IW794" s="9"/>
      <c r="IX794" s="9"/>
      <c r="IY794" s="9"/>
      <c r="IZ794" s="9"/>
      <c r="JA794" s="9"/>
      <c r="JB794" s="9"/>
      <c r="JC794" s="9"/>
      <c r="JD794" s="9"/>
      <c r="JE794" s="9"/>
      <c r="JF794" s="9"/>
      <c r="JG794" s="9"/>
      <c r="JH794" s="9"/>
      <c r="JI794" s="9"/>
      <c r="JJ794" s="9"/>
      <c r="JK794" s="9"/>
      <c r="JL794" s="9"/>
      <c r="JM794" s="9"/>
      <c r="JN794" s="9"/>
      <c r="JO794" s="9"/>
      <c r="JP794" s="9"/>
      <c r="JQ794" s="9"/>
      <c r="JR794" s="9"/>
      <c r="JS794" s="9"/>
      <c r="JT794" s="9"/>
      <c r="JU794" s="9"/>
      <c r="JV794" s="9"/>
      <c r="JW794" s="9"/>
      <c r="JX794" s="9"/>
      <c r="JY794" s="9"/>
      <c r="JZ794" s="9"/>
      <c r="KA794" s="9"/>
      <c r="KB794" s="9"/>
      <c r="KC794" s="9"/>
      <c r="KD794" s="9"/>
      <c r="KE794" s="9"/>
      <c r="KF794" s="9"/>
      <c r="KG794" s="9"/>
      <c r="KH794" s="9"/>
      <c r="KI794" s="9"/>
      <c r="KJ794" s="9"/>
      <c r="KK794" s="9"/>
      <c r="KL794" s="9"/>
      <c r="KM794" s="9"/>
      <c r="KN794" s="9"/>
      <c r="KO794" s="9"/>
      <c r="KP794" s="9"/>
      <c r="KQ794" s="9"/>
      <c r="KR794" s="9"/>
      <c r="KS794" s="9"/>
      <c r="KT794" s="9"/>
      <c r="KU794" s="9"/>
      <c r="KV794" s="9"/>
      <c r="KW794" s="9"/>
      <c r="KX794" s="9"/>
      <c r="KY794" s="9"/>
      <c r="KZ794" s="9"/>
      <c r="LA794" s="9"/>
      <c r="LB794" s="9"/>
      <c r="LC794" s="9"/>
      <c r="LD794" s="9"/>
      <c r="LE794" s="9"/>
      <c r="LF794" s="9"/>
      <c r="LG794" s="9"/>
      <c r="LH794" s="9"/>
      <c r="LI794" s="9"/>
      <c r="LJ794" s="9"/>
      <c r="LK794" s="9"/>
      <c r="LL794" s="9"/>
      <c r="LM794" s="9"/>
      <c r="LN794" s="9"/>
      <c r="LO794" s="9"/>
      <c r="LP794" s="9"/>
      <c r="LQ794" s="9"/>
      <c r="LR794" s="9"/>
      <c r="LS794" s="9"/>
      <c r="LT794" s="9"/>
      <c r="LU794" s="9"/>
      <c r="LV794" s="9"/>
      <c r="LW794" s="9"/>
      <c r="LX794" s="9"/>
      <c r="LY794" s="9"/>
      <c r="LZ794" s="9"/>
      <c r="MA794" s="9"/>
      <c r="MB794" s="9"/>
      <c r="MC794" s="9"/>
      <c r="MD794" s="9"/>
      <c r="ME794" s="9"/>
      <c r="MF794" s="9"/>
      <c r="MG794" s="9"/>
      <c r="MH794" s="9"/>
      <c r="MI794" s="9"/>
      <c r="MJ794" s="9"/>
      <c r="MK794" s="9"/>
      <c r="ML794" s="9"/>
      <c r="MM794" s="9"/>
      <c r="MN794" s="9"/>
      <c r="MO794" s="9"/>
      <c r="MP794" s="9"/>
      <c r="MQ794" s="9"/>
      <c r="MR794" s="9"/>
      <c r="MS794" s="9"/>
      <c r="MT794" s="9"/>
      <c r="MU794" s="9"/>
      <c r="MV794" s="9"/>
      <c r="MW794" s="9"/>
      <c r="MX794" s="9"/>
      <c r="MY794" s="9"/>
      <c r="MZ794" s="9"/>
      <c r="NA794" s="9"/>
      <c r="NB794" s="9"/>
      <c r="NC794" s="9"/>
      <c r="ND794" s="9"/>
      <c r="NE794" s="9"/>
      <c r="NF794" s="9"/>
      <c r="NG794" s="9"/>
      <c r="NH794" s="9"/>
      <c r="NI794" s="9"/>
      <c r="NJ794" s="9"/>
      <c r="NK794" s="9"/>
      <c r="NL794" s="9"/>
      <c r="NM794" s="9"/>
      <c r="NN794" s="9"/>
      <c r="NO794" s="9"/>
      <c r="NP794" s="9"/>
      <c r="NQ794" s="9"/>
      <c r="NR794" s="9"/>
      <c r="NS794" s="9"/>
      <c r="NT794" s="9"/>
      <c r="NU794" s="9"/>
      <c r="NV794" s="9"/>
      <c r="NW794" s="9"/>
      <c r="NX794" s="9"/>
      <c r="NY794" s="9"/>
      <c r="NZ794" s="9"/>
      <c r="OA794" s="9"/>
      <c r="OB794" s="9"/>
      <c r="OC794" s="9"/>
      <c r="OD794" s="9"/>
      <c r="OE794" s="9"/>
      <c r="OF794" s="9"/>
      <c r="OG794" s="9"/>
      <c r="OH794" s="9"/>
      <c r="OI794" s="9"/>
      <c r="OJ794" s="9"/>
      <c r="OK794" s="9"/>
      <c r="OL794" s="9"/>
      <c r="OM794" s="9"/>
      <c r="ON794" s="9"/>
      <c r="OO794" s="9"/>
      <c r="OP794" s="9"/>
      <c r="OQ794" s="9"/>
      <c r="OR794" s="9"/>
      <c r="OS794" s="9"/>
      <c r="OT794" s="9"/>
      <c r="OU794" s="9"/>
      <c r="OV794" s="9"/>
      <c r="OW794" s="9"/>
      <c r="OX794" s="9"/>
      <c r="OY794" s="9"/>
      <c r="OZ794" s="9"/>
      <c r="PA794" s="9"/>
      <c r="PB794" s="9"/>
      <c r="PC794" s="9"/>
      <c r="PD794" s="9"/>
      <c r="PE794" s="9"/>
      <c r="PF794" s="9"/>
      <c r="PG794" s="9"/>
      <c r="PH794" s="9"/>
      <c r="PI794" s="9"/>
      <c r="PJ794" s="9"/>
      <c r="PK794" s="9"/>
      <c r="PL794" s="9"/>
      <c r="PM794" s="9"/>
      <c r="PN794" s="9"/>
      <c r="PO794" s="9"/>
      <c r="PP794" s="9"/>
      <c r="PQ794" s="9"/>
      <c r="PR794" s="9"/>
      <c r="PS794" s="9"/>
      <c r="PT794" s="9"/>
      <c r="PU794" s="9"/>
      <c r="PV794" s="9"/>
      <c r="PW794" s="9"/>
      <c r="PX794" s="9"/>
      <c r="PY794" s="9"/>
      <c r="PZ794" s="9"/>
      <c r="QA794" s="9"/>
      <c r="QB794" s="9"/>
      <c r="QC794" s="9"/>
      <c r="QD794" s="9"/>
      <c r="QE794" s="9"/>
      <c r="QF794" s="9"/>
      <c r="QG794" s="9"/>
      <c r="QH794" s="9"/>
      <c r="QI794" s="9"/>
      <c r="QJ794" s="9"/>
      <c r="QK794" s="9"/>
      <c r="QL794" s="9"/>
      <c r="QM794" s="9"/>
      <c r="QN794" s="9"/>
      <c r="QO794" s="9"/>
      <c r="QP794" s="9"/>
      <c r="QQ794" s="9"/>
      <c r="QR794" s="9"/>
      <c r="QS794" s="9"/>
      <c r="QT794" s="9"/>
      <c r="QU794" s="9"/>
      <c r="QV794" s="9"/>
      <c r="QW794" s="9"/>
      <c r="QX794" s="9"/>
      <c r="QY794" s="9"/>
      <c r="QZ794" s="9"/>
      <c r="RA794" s="9"/>
      <c r="RB794" s="9"/>
      <c r="RC794" s="9"/>
      <c r="RD794" s="9"/>
      <c r="RE794" s="9"/>
      <c r="RF794" s="9"/>
      <c r="RG794" s="9"/>
      <c r="RH794" s="9"/>
      <c r="RI794" s="9"/>
      <c r="RJ794" s="9"/>
      <c r="RK794" s="9"/>
      <c r="RL794" s="9"/>
      <c r="RM794" s="9"/>
      <c r="RN794" s="9"/>
      <c r="RO794" s="9"/>
      <c r="RP794" s="9"/>
      <c r="RQ794" s="9"/>
      <c r="RR794" s="9"/>
      <c r="RS794" s="9"/>
      <c r="RT794" s="9"/>
      <c r="RU794" s="9"/>
      <c r="RV794" s="9"/>
      <c r="RW794" s="9"/>
      <c r="RX794" s="9"/>
      <c r="RY794" s="9"/>
      <c r="RZ794" s="9"/>
      <c r="SA794" s="9"/>
      <c r="SB794" s="9"/>
      <c r="SC794" s="9"/>
      <c r="SD794" s="9"/>
      <c r="SE794" s="9"/>
      <c r="SF794" s="9"/>
      <c r="SG794" s="9"/>
      <c r="SH794" s="9"/>
      <c r="SI794" s="9"/>
      <c r="SJ794" s="9"/>
      <c r="SK794" s="9"/>
      <c r="SL794" s="9"/>
      <c r="SM794" s="9"/>
      <c r="SN794" s="9"/>
      <c r="SO794" s="9"/>
      <c r="SP794" s="9"/>
      <c r="SQ794" s="9"/>
      <c r="SR794" s="9"/>
      <c r="SS794" s="9"/>
      <c r="ST794" s="9"/>
      <c r="SU794" s="9"/>
      <c r="SV794" s="9"/>
      <c r="SW794" s="9"/>
      <c r="SX794" s="9"/>
      <c r="SY794" s="9"/>
      <c r="SZ794" s="9"/>
      <c r="TA794" s="9"/>
      <c r="TB794" s="9"/>
      <c r="TC794" s="9"/>
      <c r="TD794" s="9"/>
      <c r="TE794" s="9"/>
      <c r="TF794" s="9"/>
      <c r="TG794" s="9"/>
      <c r="TH794" s="9"/>
      <c r="TI794" s="9"/>
      <c r="TJ794" s="9"/>
      <c r="TK794" s="9"/>
      <c r="TL794" s="9"/>
      <c r="TM794" s="9"/>
      <c r="TN794" s="9"/>
      <c r="TO794" s="9"/>
      <c r="TP794" s="9"/>
      <c r="TQ794" s="9"/>
      <c r="TR794" s="9"/>
      <c r="TS794" s="9"/>
      <c r="TT794" s="9"/>
      <c r="TU794" s="9"/>
      <c r="TV794" s="9"/>
      <c r="TW794" s="9"/>
      <c r="TX794" s="9"/>
      <c r="TY794" s="9"/>
      <c r="TZ794" s="9"/>
      <c r="UA794" s="9"/>
      <c r="UB794" s="9"/>
      <c r="UC794" s="9"/>
      <c r="UD794" s="9"/>
      <c r="UE794" s="9"/>
      <c r="UF794" s="9"/>
      <c r="UG794" s="9"/>
      <c r="UH794" s="9"/>
      <c r="UI794" s="9"/>
      <c r="UJ794" s="9"/>
      <c r="UK794" s="9"/>
      <c r="UL794" s="9"/>
      <c r="UM794" s="9"/>
      <c r="UN794" s="9"/>
      <c r="UO794" s="9"/>
      <c r="UP794" s="9"/>
      <c r="UQ794" s="9"/>
      <c r="UR794" s="9"/>
      <c r="US794" s="9"/>
      <c r="UT794" s="9"/>
      <c r="UU794" s="9"/>
      <c r="UV794" s="9"/>
      <c r="UW794" s="9"/>
      <c r="UX794" s="9"/>
      <c r="UY794" s="9"/>
      <c r="UZ794" s="9"/>
      <c r="VA794" s="9"/>
      <c r="VB794" s="9"/>
      <c r="VC794" s="9"/>
      <c r="VD794" s="9"/>
      <c r="VE794" s="9"/>
      <c r="VF794" s="9"/>
      <c r="VG794" s="9"/>
      <c r="VH794" s="9"/>
      <c r="VI794" s="9"/>
      <c r="VJ794" s="9"/>
      <c r="VK794" s="9"/>
      <c r="VL794" s="9"/>
      <c r="VM794" s="9"/>
      <c r="VN794" s="9"/>
      <c r="VO794" s="9"/>
      <c r="VP794" s="9"/>
      <c r="VQ794" s="9"/>
      <c r="VR794" s="9"/>
      <c r="VS794" s="9"/>
      <c r="VT794" s="9"/>
      <c r="VU794" s="9"/>
      <c r="VV794" s="9"/>
      <c r="VW794" s="9"/>
      <c r="VX794" s="9"/>
      <c r="VY794" s="9"/>
      <c r="VZ794" s="9"/>
      <c r="WA794" s="9"/>
      <c r="WB794" s="9"/>
      <c r="WC794" s="9"/>
      <c r="WD794" s="9"/>
      <c r="WE794" s="9"/>
      <c r="WF794" s="9"/>
      <c r="WG794" s="9"/>
      <c r="WH794" s="9"/>
      <c r="WI794" s="9"/>
      <c r="WJ794" s="9"/>
      <c r="WK794" s="9"/>
      <c r="WL794" s="9"/>
      <c r="WM794" s="9"/>
      <c r="WN794" s="9"/>
      <c r="WO794" s="9"/>
      <c r="WP794" s="9"/>
      <c r="WQ794" s="9"/>
      <c r="WR794" s="9"/>
      <c r="WS794" s="9"/>
      <c r="WT794" s="9"/>
      <c r="WU794" s="9"/>
      <c r="WV794" s="9"/>
      <c r="WW794" s="9"/>
      <c r="WX794" s="9"/>
      <c r="WY794" s="9"/>
      <c r="WZ794" s="9"/>
      <c r="XA794" s="9"/>
      <c r="XB794" s="9"/>
      <c r="XC794" s="9"/>
      <c r="XD794" s="9"/>
      <c r="XE794" s="9"/>
      <c r="XF794" s="9"/>
      <c r="XG794" s="9"/>
      <c r="XH794" s="9"/>
      <c r="XI794" s="9"/>
      <c r="XJ794" s="9"/>
      <c r="XK794" s="9"/>
      <c r="XL794" s="9"/>
      <c r="XM794" s="9"/>
      <c r="XN794" s="9"/>
      <c r="XO794" s="9"/>
      <c r="XP794" s="9"/>
      <c r="XQ794" s="9"/>
      <c r="XR794" s="9"/>
      <c r="XS794" s="9"/>
      <c r="XT794" s="9"/>
      <c r="XU794" s="9"/>
      <c r="XV794" s="9"/>
      <c r="XW794" s="9"/>
      <c r="XX794" s="9"/>
      <c r="XY794" s="9"/>
      <c r="XZ794" s="9"/>
      <c r="YA794" s="9"/>
      <c r="YB794" s="9"/>
      <c r="YC794" s="9"/>
      <c r="YD794" s="9"/>
      <c r="YE794" s="9"/>
      <c r="YF794" s="9"/>
      <c r="YG794" s="9"/>
      <c r="YH794" s="9"/>
      <c r="YI794" s="9"/>
      <c r="YJ794" s="9"/>
      <c r="YK794" s="9"/>
      <c r="YL794" s="9"/>
      <c r="YM794" s="9"/>
      <c r="YN794" s="9"/>
      <c r="YO794" s="9"/>
      <c r="YP794" s="9"/>
      <c r="YQ794" s="9"/>
      <c r="YR794" s="9"/>
      <c r="YS794" s="9"/>
      <c r="YT794" s="9"/>
      <c r="YU794" s="9"/>
      <c r="YV794" s="9"/>
      <c r="YW794" s="9"/>
      <c r="YX794" s="9"/>
      <c r="YY794" s="9"/>
      <c r="YZ794" s="9"/>
      <c r="ZA794" s="9"/>
      <c r="ZB794" s="9"/>
      <c r="ZC794" s="9"/>
      <c r="ZD794" s="9"/>
      <c r="ZE794" s="9"/>
      <c r="ZF794" s="9"/>
      <c r="ZG794" s="9"/>
      <c r="ZH794" s="9"/>
      <c r="ZI794" s="9"/>
      <c r="ZJ794" s="9"/>
      <c r="ZK794" s="9"/>
      <c r="ZL794" s="9"/>
      <c r="ZM794" s="9"/>
      <c r="ZN794" s="9"/>
      <c r="ZO794" s="9"/>
      <c r="ZP794" s="9"/>
      <c r="ZQ794" s="9"/>
      <c r="ZR794" s="9"/>
      <c r="ZS794" s="9"/>
      <c r="ZT794" s="9"/>
      <c r="ZU794" s="9"/>
      <c r="ZV794" s="9"/>
      <c r="ZW794" s="9"/>
      <c r="ZX794" s="9"/>
      <c r="ZY794" s="9"/>
      <c r="ZZ794" s="9"/>
      <c r="AAA794" s="9"/>
      <c r="AAB794" s="9"/>
      <c r="AAC794" s="9"/>
      <c r="AAD794" s="9"/>
      <c r="AAE794" s="9"/>
      <c r="AAF794" s="9"/>
      <c r="AAG794" s="9"/>
      <c r="AAH794" s="9"/>
      <c r="AAI794" s="9"/>
      <c r="AAJ794" s="9"/>
      <c r="AAK794" s="9"/>
      <c r="AAL794" s="9"/>
      <c r="AAM794" s="9"/>
      <c r="AAN794" s="9"/>
      <c r="AAO794" s="9"/>
      <c r="AAP794" s="9"/>
      <c r="AAQ794" s="9"/>
      <c r="AAR794" s="9"/>
      <c r="AAS794" s="9"/>
      <c r="AAT794" s="9"/>
      <c r="AAU794" s="9"/>
      <c r="AAV794" s="9"/>
      <c r="AAW794" s="9"/>
      <c r="AAX794" s="9"/>
      <c r="AAY794" s="9"/>
      <c r="AAZ794" s="9"/>
      <c r="ABA794" s="9"/>
      <c r="ABB794" s="9"/>
      <c r="ABC794" s="9"/>
      <c r="ABD794" s="9"/>
      <c r="ABE794" s="9"/>
      <c r="ABF794" s="9"/>
      <c r="ABG794" s="9"/>
      <c r="ABH794" s="9"/>
      <c r="ABI794" s="9"/>
      <c r="ABJ794" s="9"/>
      <c r="ABK794" s="9"/>
      <c r="ABL794" s="9"/>
      <c r="ABM794" s="9"/>
      <c r="ABN794" s="9"/>
      <c r="ABO794" s="9"/>
      <c r="ABP794" s="9"/>
      <c r="ABQ794" s="9"/>
      <c r="ABR794" s="9"/>
      <c r="ABS794" s="9"/>
      <c r="ABT794" s="9"/>
      <c r="ABU794" s="9"/>
      <c r="ABV794" s="9"/>
      <c r="ABW794" s="9"/>
      <c r="ABX794" s="9"/>
      <c r="ABY794" s="9"/>
      <c r="ABZ794" s="9"/>
      <c r="ACA794" s="9"/>
      <c r="ACB794" s="9"/>
      <c r="ACC794" s="9"/>
      <c r="ACD794" s="9"/>
      <c r="ACE794" s="9"/>
      <c r="ACF794" s="9"/>
      <c r="ACG794" s="9"/>
      <c r="ACH794" s="9"/>
      <c r="ACI794" s="9"/>
      <c r="ACJ794" s="9"/>
      <c r="ACK794" s="9"/>
      <c r="ACL794" s="9"/>
      <c r="ACM794" s="9"/>
      <c r="ACN794" s="9"/>
      <c r="ACO794" s="9"/>
      <c r="ACP794" s="9"/>
      <c r="ACQ794" s="9"/>
      <c r="ACR794" s="9"/>
      <c r="ACS794" s="9"/>
      <c r="ACT794" s="9"/>
      <c r="ACU794" s="9"/>
      <c r="ACV794" s="9"/>
      <c r="ACW794" s="9"/>
      <c r="ACX794" s="9"/>
      <c r="ACY794" s="9"/>
      <c r="ACZ794" s="9"/>
      <c r="ADA794" s="9"/>
      <c r="ADB794" s="9"/>
      <c r="ADC794" s="9"/>
      <c r="ADD794" s="9"/>
      <c r="ADE794" s="9"/>
      <c r="ADF794" s="9"/>
      <c r="ADG794" s="9"/>
      <c r="ADH794" s="9"/>
      <c r="ADI794" s="9"/>
      <c r="ADJ794" s="9"/>
      <c r="ADK794" s="9"/>
      <c r="ADL794" s="9"/>
      <c r="ADM794" s="9"/>
      <c r="ADN794" s="9"/>
      <c r="ADO794" s="9"/>
      <c r="ADP794" s="9"/>
      <c r="ADQ794" s="9"/>
      <c r="ADR794" s="9"/>
      <c r="ADS794" s="9"/>
      <c r="ADT794" s="9"/>
      <c r="ADU794" s="9"/>
      <c r="ADV794" s="9"/>
      <c r="ADW794" s="9"/>
      <c r="ADX794" s="9"/>
      <c r="ADY794" s="9"/>
      <c r="ADZ794" s="9"/>
      <c r="AEA794" s="9"/>
      <c r="AEB794" s="9"/>
      <c r="AEC794" s="9"/>
      <c r="AED794" s="9"/>
      <c r="AEE794" s="9"/>
      <c r="AEF794" s="9"/>
      <c r="AEG794" s="9"/>
      <c r="AEH794" s="9"/>
      <c r="AEI794" s="9"/>
      <c r="AEJ794" s="9"/>
      <c r="AEK794" s="9"/>
      <c r="AEL794" s="9"/>
      <c r="AEM794" s="9"/>
      <c r="AEN794" s="9"/>
      <c r="AEO794" s="9"/>
      <c r="AEP794" s="9"/>
      <c r="AEQ794" s="9"/>
      <c r="AER794" s="9"/>
      <c r="AES794" s="9"/>
      <c r="AET794" s="9"/>
      <c r="AEU794" s="9"/>
      <c r="AEV794" s="9"/>
      <c r="AEW794" s="9"/>
      <c r="AEX794" s="9"/>
      <c r="AEY794" s="9"/>
      <c r="AEZ794" s="9"/>
      <c r="AFA794" s="9"/>
      <c r="AFB794" s="9"/>
      <c r="AFC794" s="9"/>
      <c r="AFD794" s="9"/>
      <c r="AFE794" s="9"/>
      <c r="AFF794" s="9"/>
      <c r="AFG794" s="9"/>
      <c r="AFH794" s="9"/>
      <c r="AFI794" s="9"/>
      <c r="AFJ794" s="9"/>
      <c r="AFK794" s="9"/>
      <c r="AFL794" s="9"/>
      <c r="AFM794" s="9"/>
      <c r="AFN794" s="9"/>
      <c r="AFO794" s="9"/>
      <c r="AFP794" s="9"/>
      <c r="AFQ794" s="9"/>
      <c r="AFR794" s="9"/>
      <c r="AFS794" s="9"/>
      <c r="AFT794" s="9"/>
      <c r="AFU794" s="9"/>
      <c r="AFV794" s="9"/>
      <c r="AFW794" s="9"/>
      <c r="AFX794" s="9"/>
      <c r="AFY794" s="9"/>
      <c r="AFZ794" s="9"/>
      <c r="AGA794" s="9"/>
      <c r="AGB794" s="9"/>
      <c r="AGC794" s="9"/>
      <c r="AGD794" s="9"/>
      <c r="AGE794" s="9"/>
      <c r="AGF794" s="9"/>
      <c r="AGG794" s="9"/>
      <c r="AGH794" s="9"/>
      <c r="AGI794" s="9"/>
      <c r="AGJ794" s="9"/>
      <c r="AGK794" s="9"/>
      <c r="AGL794" s="9"/>
      <c r="AGM794" s="9"/>
      <c r="AGN794" s="9"/>
      <c r="AGO794" s="9"/>
      <c r="AGP794" s="9"/>
      <c r="AGQ794" s="9"/>
      <c r="AGR794" s="9"/>
      <c r="AGS794" s="9"/>
      <c r="AGT794" s="9"/>
      <c r="AGU794" s="9"/>
      <c r="AGV794" s="9"/>
      <c r="AGW794" s="9"/>
      <c r="AGX794" s="9"/>
      <c r="AGY794" s="9"/>
      <c r="AGZ794" s="9"/>
      <c r="AHA794" s="9"/>
      <c r="AHB794" s="9"/>
      <c r="AHC794" s="9"/>
      <c r="AHD794" s="9"/>
      <c r="AHE794" s="9"/>
      <c r="AHF794" s="9"/>
      <c r="AHG794" s="9"/>
      <c r="AHH794" s="9"/>
      <c r="AHI794" s="9"/>
      <c r="AHJ794" s="9"/>
      <c r="AHK794" s="9"/>
      <c r="AHL794" s="9"/>
      <c r="AHM794" s="9"/>
      <c r="AHN794" s="9"/>
      <c r="AHO794" s="9"/>
      <c r="AHP794" s="9"/>
      <c r="AHQ794" s="9"/>
      <c r="AHR794" s="9"/>
      <c r="AHS794" s="9"/>
      <c r="AHT794" s="9"/>
      <c r="AHU794" s="9"/>
      <c r="AHV794" s="9"/>
      <c r="AHW794" s="9"/>
      <c r="AHX794" s="9"/>
      <c r="AHY794" s="9"/>
      <c r="AHZ794" s="9"/>
      <c r="AIA794" s="9"/>
      <c r="AIB794" s="9"/>
      <c r="AIC794" s="9"/>
      <c r="AID794" s="9"/>
      <c r="AIE794" s="9"/>
      <c r="AIF794" s="9"/>
      <c r="AIG794" s="9"/>
      <c r="AIH794" s="9"/>
      <c r="AII794" s="9"/>
      <c r="AIJ794" s="9"/>
      <c r="AIK794" s="9"/>
      <c r="AIL794" s="9"/>
      <c r="AIM794" s="9"/>
      <c r="AIN794" s="9"/>
      <c r="AIO794" s="9"/>
      <c r="AIP794" s="9"/>
      <c r="AIQ794" s="9"/>
      <c r="AIR794" s="9"/>
      <c r="AIS794" s="9"/>
      <c r="AIT794" s="9"/>
      <c r="AIU794" s="9"/>
      <c r="AIV794" s="9"/>
      <c r="AIW794" s="9"/>
      <c r="AIX794" s="9"/>
      <c r="AIY794" s="9"/>
      <c r="AIZ794" s="9"/>
      <c r="AJA794" s="9"/>
      <c r="AJB794" s="9"/>
      <c r="AJC794" s="9"/>
      <c r="AJD794" s="9"/>
      <c r="AJE794" s="9"/>
      <c r="AJF794" s="9"/>
      <c r="AJG794" s="9"/>
      <c r="AJH794" s="9"/>
      <c r="AJI794" s="9"/>
      <c r="AJJ794" s="9"/>
      <c r="AJK794" s="9"/>
      <c r="AJL794" s="9"/>
      <c r="AJM794" s="9"/>
      <c r="AJN794" s="9"/>
      <c r="AJO794" s="9"/>
      <c r="AJP794" s="9"/>
      <c r="AJQ794" s="9"/>
      <c r="AJR794" s="9"/>
      <c r="AJS794" s="9"/>
      <c r="AJT794" s="9"/>
      <c r="AJU794" s="9"/>
      <c r="AJV794" s="9"/>
      <c r="AJW794" s="9"/>
      <c r="AJX794" s="9"/>
      <c r="AJY794" s="9"/>
      <c r="AJZ794" s="9"/>
      <c r="AKA794" s="9"/>
      <c r="AKB794" s="9"/>
      <c r="AKC794" s="9"/>
      <c r="AKD794" s="9"/>
      <c r="AKE794" s="9"/>
      <c r="AKF794" s="9"/>
      <c r="AKG794" s="9"/>
      <c r="AKH794" s="9"/>
      <c r="AKI794" s="9"/>
      <c r="AKJ794" s="9"/>
      <c r="AKK794" s="9"/>
      <c r="AKL794" s="9"/>
      <c r="AKM794" s="9"/>
      <c r="AKN794" s="9"/>
      <c r="AKO794" s="9"/>
      <c r="AKP794" s="9"/>
      <c r="AKQ794" s="9"/>
      <c r="AKR794" s="9"/>
      <c r="AKS794" s="9"/>
      <c r="AKT794" s="9"/>
      <c r="AKU794" s="9"/>
      <c r="AKV794" s="9"/>
      <c r="AKW794" s="9"/>
      <c r="AKX794" s="9"/>
      <c r="AKY794" s="9"/>
      <c r="AKZ794" s="9"/>
      <c r="ALA794" s="9"/>
      <c r="ALB794" s="9"/>
      <c r="ALC794" s="9"/>
      <c r="ALD794" s="9"/>
      <c r="ALE794" s="9"/>
      <c r="ALF794" s="9"/>
      <c r="ALG794" s="9"/>
      <c r="ALH794" s="9"/>
      <c r="ALI794" s="9"/>
      <c r="ALJ794" s="9"/>
      <c r="ALK794" s="9"/>
      <c r="ALL794" s="9"/>
      <c r="ALM794" s="9"/>
      <c r="ALN794" s="9"/>
      <c r="ALO794" s="9"/>
      <c r="ALP794" s="9"/>
      <c r="ALQ794" s="9"/>
      <c r="ALR794" s="9"/>
      <c r="ALS794" s="9"/>
      <c r="ALT794" s="9"/>
      <c r="ALU794" s="9"/>
      <c r="ALV794" s="9"/>
      <c r="ALW794" s="9"/>
      <c r="ALX794" s="9"/>
      <c r="ALY794" s="9"/>
      <c r="ALZ794" s="9"/>
      <c r="AMA794" s="9"/>
      <c r="AMB794" s="9"/>
      <c r="AMC794" s="9"/>
      <c r="AMD794" s="9"/>
      <c r="AME794" s="9"/>
      <c r="AMF794" s="9"/>
      <c r="AMG794" s="9"/>
      <c r="AMH794" s="9"/>
      <c r="AMI794" s="9"/>
      <c r="AMJ794" s="9"/>
      <c r="AMK794" s="9"/>
      <c r="AML794" s="9"/>
      <c r="AMM794" s="9"/>
      <c r="AMN794" s="9"/>
      <c r="AMO794" s="9"/>
      <c r="AMP794" s="9"/>
      <c r="AMQ794" s="9"/>
      <c r="AMR794" s="9"/>
      <c r="AMS794" s="9"/>
      <c r="AMT794" s="9"/>
      <c r="AMU794" s="9"/>
      <c r="AMV794" s="9"/>
      <c r="AMW794" s="9"/>
      <c r="AMX794" s="9"/>
      <c r="AMY794" s="9"/>
      <c r="AMZ794" s="9"/>
      <c r="ANA794" s="9"/>
      <c r="ANB794" s="9"/>
      <c r="ANC794" s="9"/>
      <c r="AND794" s="9"/>
      <c r="ANE794" s="9"/>
      <c r="ANF794" s="9"/>
      <c r="ANG794" s="9"/>
      <c r="ANH794" s="9"/>
      <c r="ANI794" s="9"/>
      <c r="ANJ794" s="9"/>
      <c r="ANK794" s="9"/>
      <c r="ANL794" s="9"/>
      <c r="ANM794" s="9"/>
      <c r="ANN794" s="9"/>
      <c r="ANO794" s="9"/>
      <c r="ANP794" s="9"/>
      <c r="ANQ794" s="9"/>
      <c r="ANR794" s="9"/>
      <c r="ANS794" s="9"/>
      <c r="ANT794" s="9"/>
      <c r="ANU794" s="9"/>
      <c r="ANV794" s="9"/>
      <c r="ANW794" s="9"/>
      <c r="ANX794" s="9"/>
      <c r="ANY794" s="9"/>
      <c r="ANZ794" s="9"/>
      <c r="AOA794" s="9"/>
      <c r="AOB794" s="9"/>
      <c r="AOC794" s="9"/>
      <c r="AOD794" s="9"/>
      <c r="AOE794" s="9"/>
      <c r="AOF794" s="9"/>
      <c r="AOG794" s="9"/>
      <c r="AOH794" s="9"/>
      <c r="AOI794" s="9"/>
      <c r="AOJ794" s="9"/>
      <c r="AOK794" s="9"/>
      <c r="AOL794" s="9"/>
      <c r="AOM794" s="9"/>
      <c r="AON794" s="9"/>
      <c r="AOO794" s="9"/>
      <c r="AOP794" s="9"/>
      <c r="AOQ794" s="9"/>
      <c r="AOR794" s="9"/>
      <c r="AOS794" s="9"/>
      <c r="AOT794" s="9"/>
      <c r="AOU794" s="9"/>
      <c r="AOV794" s="9"/>
      <c r="AOW794" s="9"/>
      <c r="AOX794" s="9"/>
      <c r="AOY794" s="9"/>
      <c r="AOZ794" s="9"/>
      <c r="APA794" s="9"/>
      <c r="APB794" s="9"/>
      <c r="APC794" s="9"/>
      <c r="APD794" s="9"/>
      <c r="APE794" s="9"/>
      <c r="APF794" s="9"/>
      <c r="APG794" s="9"/>
      <c r="APH794" s="9"/>
      <c r="API794" s="9"/>
      <c r="APJ794" s="9"/>
      <c r="APK794" s="9"/>
      <c r="APL794" s="9"/>
      <c r="APM794" s="9"/>
      <c r="APN794" s="9"/>
      <c r="APO794" s="9"/>
      <c r="APP794" s="9"/>
      <c r="APQ794" s="9"/>
      <c r="APR794" s="9"/>
      <c r="APS794" s="9"/>
      <c r="APT794" s="9"/>
      <c r="APU794" s="9"/>
      <c r="APV794" s="9"/>
      <c r="APW794" s="9"/>
      <c r="APX794" s="9"/>
      <c r="APY794" s="9"/>
      <c r="APZ794" s="9"/>
      <c r="AQA794" s="9"/>
      <c r="AQB794" s="9"/>
      <c r="AQC794" s="9"/>
      <c r="AQD794" s="9"/>
      <c r="AQE794" s="9"/>
      <c r="AQF794" s="9"/>
      <c r="AQG794" s="9"/>
      <c r="AQH794" s="9"/>
      <c r="AQI794" s="9"/>
      <c r="AQJ794" s="9"/>
      <c r="AQK794" s="9"/>
      <c r="AQL794" s="9"/>
      <c r="AQM794" s="9"/>
      <c r="AQN794" s="9"/>
      <c r="AQO794" s="9"/>
      <c r="AQP794" s="9"/>
      <c r="AQQ794" s="9"/>
      <c r="AQR794" s="9"/>
      <c r="AQS794" s="9"/>
      <c r="AQT794" s="9"/>
      <c r="AQU794" s="9"/>
      <c r="AQV794" s="9"/>
      <c r="AQW794" s="9"/>
      <c r="AQX794" s="9"/>
      <c r="AQY794" s="9"/>
      <c r="AQZ794" s="9"/>
      <c r="ARA794" s="9"/>
      <c r="ARB794" s="9"/>
      <c r="ARC794" s="9"/>
      <c r="ARD794" s="9"/>
      <c r="ARE794" s="9"/>
      <c r="ARF794" s="9"/>
      <c r="ARG794" s="9"/>
      <c r="ARH794" s="9"/>
      <c r="ARI794" s="9"/>
      <c r="ARJ794" s="9"/>
      <c r="ARK794" s="9"/>
      <c r="ARL794" s="9"/>
      <c r="ARM794" s="9"/>
      <c r="ARN794" s="9"/>
      <c r="ARO794" s="9"/>
      <c r="ARP794" s="9"/>
      <c r="ARQ794" s="9"/>
      <c r="ARR794" s="9"/>
      <c r="ARS794" s="9"/>
      <c r="ART794" s="9"/>
      <c r="ARU794" s="9"/>
      <c r="ARV794" s="9"/>
      <c r="ARW794" s="9"/>
      <c r="ARX794" s="9"/>
      <c r="ARY794" s="9"/>
      <c r="ARZ794" s="9"/>
      <c r="ASA794" s="9"/>
      <c r="ASB794" s="9"/>
      <c r="ASC794" s="9"/>
      <c r="ASD794" s="9"/>
      <c r="ASE794" s="9"/>
      <c r="ASF794" s="9"/>
      <c r="ASG794" s="9"/>
      <c r="ASH794" s="9"/>
      <c r="ASI794" s="9"/>
      <c r="ASJ794" s="9"/>
      <c r="ASK794" s="9"/>
      <c r="ASL794" s="9"/>
      <c r="ASM794" s="9"/>
      <c r="ASN794" s="9"/>
      <c r="ASO794" s="9"/>
      <c r="ASP794" s="9"/>
      <c r="ASQ794" s="9"/>
      <c r="ASR794" s="9"/>
      <c r="ASS794" s="9"/>
      <c r="AST794" s="9"/>
      <c r="ASU794" s="9"/>
      <c r="ASV794" s="9"/>
      <c r="ASW794" s="9"/>
      <c r="ASX794" s="9"/>
      <c r="ASY794" s="9"/>
      <c r="ASZ794" s="9"/>
      <c r="ATA794" s="9"/>
      <c r="ATB794" s="9"/>
      <c r="ATC794" s="9"/>
      <c r="ATD794" s="9"/>
      <c r="ATE794" s="9"/>
      <c r="ATF794" s="9"/>
      <c r="ATG794" s="9"/>
      <c r="ATH794" s="9"/>
      <c r="ATI794" s="9"/>
      <c r="ATJ794" s="9"/>
      <c r="ATK794" s="9"/>
      <c r="ATL794" s="9"/>
      <c r="ATM794" s="9"/>
      <c r="ATN794" s="9"/>
      <c r="ATO794" s="9"/>
      <c r="ATP794" s="9"/>
      <c r="ATQ794" s="9"/>
      <c r="ATR794" s="9"/>
      <c r="ATS794" s="9"/>
      <c r="ATT794" s="9"/>
      <c r="ATU794" s="9"/>
      <c r="ATV794" s="9"/>
      <c r="ATW794" s="9"/>
      <c r="ATX794" s="9"/>
      <c r="ATY794" s="9"/>
      <c r="ATZ794" s="9"/>
      <c r="AUA794" s="9"/>
      <c r="AUB794" s="9"/>
      <c r="AUC794" s="9"/>
      <c r="AUD794" s="9"/>
      <c r="AUE794" s="9"/>
      <c r="AUF794" s="9"/>
      <c r="AUG794" s="9"/>
      <c r="AUH794" s="9"/>
      <c r="AUI794" s="9"/>
      <c r="AUJ794" s="9"/>
      <c r="AUK794" s="9"/>
      <c r="AUL794" s="9"/>
      <c r="AUM794" s="9"/>
      <c r="AUN794" s="9"/>
      <c r="AUO794" s="9"/>
      <c r="AUP794" s="9"/>
      <c r="AUQ794" s="9"/>
      <c r="AUR794" s="9"/>
      <c r="AUS794" s="9"/>
      <c r="AUT794" s="9"/>
      <c r="AUU794" s="9"/>
      <c r="AUV794" s="9"/>
      <c r="AUW794" s="9"/>
      <c r="AUX794" s="9"/>
      <c r="AUY794" s="9"/>
      <c r="AUZ794" s="9"/>
      <c r="AVA794" s="9"/>
      <c r="AVB794" s="9"/>
      <c r="AVC794" s="9"/>
      <c r="AVD794" s="9"/>
      <c r="AVE794" s="9"/>
      <c r="AVF794" s="9"/>
      <c r="AVG794" s="9"/>
      <c r="AVH794" s="9"/>
      <c r="AVI794" s="9"/>
      <c r="AVJ794" s="9"/>
      <c r="AVK794" s="9"/>
      <c r="AVL794" s="9"/>
      <c r="AVM794" s="9"/>
      <c r="AVN794" s="9"/>
      <c r="AVO794" s="9"/>
      <c r="AVP794" s="9"/>
      <c r="AVQ794" s="9"/>
      <c r="AVR794" s="9"/>
      <c r="AVS794" s="9"/>
      <c r="AVT794" s="9"/>
      <c r="AVU794" s="9"/>
      <c r="AVV794" s="9"/>
      <c r="AVW794" s="9"/>
      <c r="AVX794" s="9"/>
      <c r="AVY794" s="9"/>
      <c r="AVZ794" s="9"/>
      <c r="AWA794" s="9"/>
      <c r="AWB794" s="9"/>
      <c r="AWC794" s="9"/>
      <c r="AWD794" s="9"/>
      <c r="AWE794" s="9"/>
      <c r="AWF794" s="9"/>
      <c r="AWG794" s="9"/>
      <c r="AWH794" s="9"/>
      <c r="AWI794" s="9"/>
      <c r="AWJ794" s="9"/>
      <c r="AWK794" s="9"/>
      <c r="AWL794" s="9"/>
      <c r="AWM794" s="9"/>
      <c r="AWN794" s="9"/>
      <c r="AWO794" s="9"/>
      <c r="AWP794" s="9"/>
      <c r="AWQ794" s="9"/>
      <c r="AWR794" s="9"/>
      <c r="AWS794" s="9"/>
      <c r="AWT794" s="9"/>
      <c r="AWU794" s="9"/>
      <c r="AWV794" s="9"/>
      <c r="AWW794" s="9"/>
      <c r="AWX794" s="9"/>
      <c r="AWY794" s="9"/>
      <c r="AWZ794" s="9"/>
      <c r="AXA794" s="9"/>
      <c r="AXB794" s="9"/>
      <c r="AXC794" s="9"/>
      <c r="AXD794" s="9"/>
      <c r="AXE794" s="9"/>
      <c r="AXF794" s="9"/>
      <c r="AXG794" s="9"/>
      <c r="AXH794" s="9"/>
      <c r="AXI794" s="9"/>
      <c r="AXJ794" s="9"/>
      <c r="AXK794" s="9"/>
      <c r="AXL794" s="9"/>
      <c r="AXM794" s="9"/>
      <c r="AXN794" s="9"/>
      <c r="AXO794" s="9"/>
      <c r="AXP794" s="9"/>
      <c r="AXQ794" s="9"/>
      <c r="AXR794" s="9"/>
      <c r="AXS794" s="9"/>
      <c r="AXT794" s="9"/>
      <c r="AXU794" s="9"/>
      <c r="AXV794" s="9"/>
      <c r="AXW794" s="9"/>
      <c r="AXX794" s="9"/>
      <c r="AXY794" s="9"/>
      <c r="AXZ794" s="9"/>
      <c r="AYA794" s="9"/>
      <c r="AYB794" s="9"/>
      <c r="AYC794" s="9"/>
      <c r="AYD794" s="9"/>
      <c r="AYE794" s="9"/>
      <c r="AYF794" s="9"/>
      <c r="AYG794" s="9"/>
      <c r="AYH794" s="9"/>
      <c r="AYI794" s="9"/>
      <c r="AYJ794" s="9"/>
      <c r="AYK794" s="9"/>
      <c r="AYL794" s="9"/>
      <c r="AYM794" s="9"/>
      <c r="AYN794" s="9"/>
      <c r="AYO794" s="9"/>
      <c r="AYP794" s="9"/>
      <c r="AYQ794" s="9"/>
      <c r="AYR794" s="9"/>
      <c r="AYS794" s="9"/>
      <c r="AYT794" s="9"/>
      <c r="AYU794" s="9"/>
      <c r="AYV794" s="9"/>
      <c r="AYW794" s="9"/>
      <c r="AYX794" s="9"/>
      <c r="AYY794" s="9"/>
      <c r="AYZ794" s="9"/>
      <c r="AZA794" s="9"/>
      <c r="AZB794" s="9"/>
      <c r="AZC794" s="9"/>
      <c r="AZD794" s="9"/>
      <c r="AZE794" s="9"/>
      <c r="AZF794" s="9"/>
      <c r="AZG794" s="9"/>
      <c r="AZH794" s="9"/>
      <c r="AZI794" s="9"/>
      <c r="AZJ794" s="9"/>
      <c r="AZK794" s="9"/>
      <c r="AZL794" s="9"/>
      <c r="AZM794" s="9"/>
      <c r="AZN794" s="9"/>
      <c r="AZO794" s="9"/>
      <c r="AZP794" s="9"/>
      <c r="AZQ794" s="9"/>
      <c r="AZR794" s="9"/>
      <c r="AZS794" s="9"/>
      <c r="AZT794" s="9"/>
      <c r="AZU794" s="9"/>
      <c r="AZV794" s="9"/>
      <c r="AZW794" s="9"/>
      <c r="AZX794" s="9"/>
      <c r="AZY794" s="9"/>
      <c r="AZZ794" s="9"/>
      <c r="BAA794" s="9"/>
      <c r="BAB794" s="9"/>
      <c r="BAC794" s="9"/>
      <c r="BAD794" s="9"/>
      <c r="BAE794" s="9"/>
      <c r="BAF794" s="9"/>
      <c r="BAG794" s="9"/>
      <c r="BAH794" s="9"/>
      <c r="BAI794" s="9"/>
      <c r="BAJ794" s="9"/>
      <c r="BAK794" s="9"/>
      <c r="BAL794" s="9"/>
      <c r="BAM794" s="9"/>
      <c r="BAN794" s="9"/>
      <c r="BAO794" s="9"/>
      <c r="BAP794" s="9"/>
      <c r="BAQ794" s="9"/>
      <c r="BAR794" s="9"/>
      <c r="BAS794" s="9"/>
      <c r="BAT794" s="9"/>
      <c r="BAU794" s="9"/>
      <c r="BAV794" s="9"/>
      <c r="BAW794" s="9"/>
      <c r="BAX794" s="9"/>
      <c r="BAY794" s="9"/>
      <c r="BAZ794" s="9"/>
      <c r="BBA794" s="9"/>
      <c r="BBB794" s="9"/>
      <c r="BBC794" s="9"/>
      <c r="BBD794" s="9"/>
      <c r="BBE794" s="9"/>
      <c r="BBF794" s="9"/>
      <c r="BBG794" s="9"/>
      <c r="BBH794" s="9"/>
      <c r="BBI794" s="9"/>
      <c r="BBJ794" s="9"/>
      <c r="BBK794" s="9"/>
      <c r="BBL794" s="9"/>
      <c r="BBM794" s="9"/>
      <c r="BBN794" s="9"/>
      <c r="BBO794" s="9"/>
      <c r="BBP794" s="9"/>
      <c r="BBQ794" s="9"/>
      <c r="BBR794" s="9"/>
      <c r="BBS794" s="9"/>
      <c r="BBT794" s="9"/>
      <c r="BBU794" s="9"/>
      <c r="BBV794" s="9"/>
      <c r="BBW794" s="9"/>
      <c r="BBX794" s="9"/>
      <c r="BBY794" s="9"/>
      <c r="BBZ794" s="9"/>
      <c r="BCA794" s="9"/>
      <c r="BCB794" s="9"/>
      <c r="BCC794" s="9"/>
      <c r="BCD794" s="9"/>
      <c r="BCE794" s="9"/>
      <c r="BCF794" s="9"/>
      <c r="BCG794" s="9"/>
      <c r="BCH794" s="9"/>
      <c r="BCI794" s="9"/>
      <c r="BCJ794" s="9"/>
      <c r="BCK794" s="9"/>
      <c r="BCL794" s="9"/>
      <c r="BCM794" s="9"/>
      <c r="BCN794" s="9"/>
      <c r="BCO794" s="9"/>
      <c r="BCP794" s="9"/>
      <c r="BCQ794" s="9"/>
      <c r="BCR794" s="9"/>
      <c r="BCS794" s="9"/>
      <c r="BCT794" s="9"/>
      <c r="BCU794" s="9"/>
      <c r="BCV794" s="9"/>
      <c r="BCW794" s="9"/>
      <c r="BCX794" s="9"/>
      <c r="BCY794" s="9"/>
      <c r="BCZ794" s="9"/>
      <c r="BDA794" s="9"/>
      <c r="BDB794" s="9"/>
      <c r="BDC794" s="9"/>
      <c r="BDD794" s="9"/>
      <c r="BDE794" s="9"/>
      <c r="BDF794" s="9"/>
      <c r="BDG794" s="9"/>
      <c r="BDH794" s="9"/>
      <c r="BDI794" s="9"/>
      <c r="BDJ794" s="9"/>
      <c r="BDK794" s="9"/>
      <c r="BDL794" s="9"/>
      <c r="BDM794" s="9"/>
      <c r="BDN794" s="9"/>
      <c r="BDO794" s="9"/>
      <c r="BDP794" s="9"/>
      <c r="BDQ794" s="9"/>
      <c r="BDR794" s="9"/>
      <c r="BDS794" s="9"/>
      <c r="BDT794" s="9"/>
      <c r="BDU794" s="9"/>
      <c r="BDV794" s="9"/>
      <c r="BDW794" s="9"/>
      <c r="BDX794" s="9"/>
      <c r="BDY794" s="9"/>
      <c r="BDZ794" s="9"/>
      <c r="BEA794" s="9"/>
      <c r="BEB794" s="9"/>
      <c r="BEC794" s="9"/>
      <c r="BED794" s="9"/>
      <c r="BEE794" s="9"/>
      <c r="BEF794" s="9"/>
      <c r="BEG794" s="9"/>
      <c r="BEH794" s="9"/>
      <c r="BEI794" s="9"/>
      <c r="BEJ794" s="9"/>
      <c r="BEK794" s="9"/>
      <c r="BEL794" s="9"/>
      <c r="BEM794" s="9"/>
      <c r="BEN794" s="9"/>
      <c r="BEO794" s="9"/>
      <c r="BEP794" s="9"/>
      <c r="BEQ794" s="9"/>
      <c r="BER794" s="9"/>
      <c r="BES794" s="9"/>
      <c r="BET794" s="9"/>
      <c r="BEU794" s="9"/>
      <c r="BEV794" s="9"/>
      <c r="BEW794" s="9"/>
      <c r="BEX794" s="9"/>
      <c r="BEY794" s="9"/>
      <c r="BEZ794" s="9"/>
      <c r="BFA794" s="9"/>
      <c r="BFB794" s="9"/>
      <c r="BFC794" s="9"/>
      <c r="BFD794" s="9"/>
      <c r="BFE794" s="9"/>
      <c r="BFF794" s="9"/>
      <c r="BFG794" s="9"/>
      <c r="BFH794" s="9"/>
      <c r="BFI794" s="9"/>
      <c r="BFJ794" s="9"/>
      <c r="BFK794" s="9"/>
      <c r="BFL794" s="9"/>
      <c r="BFM794" s="9"/>
      <c r="BFN794" s="9"/>
      <c r="BFO794" s="9"/>
      <c r="BFP794" s="9"/>
      <c r="BFQ794" s="9"/>
      <c r="BFR794" s="9"/>
      <c r="BFS794" s="9"/>
      <c r="BFT794" s="9"/>
      <c r="BFU794" s="9"/>
      <c r="BFV794" s="9"/>
      <c r="BFW794" s="9"/>
      <c r="BFX794" s="9"/>
      <c r="BFY794" s="9"/>
      <c r="BFZ794" s="9"/>
      <c r="BGA794" s="9"/>
      <c r="BGB794" s="9"/>
      <c r="BGC794" s="9"/>
      <c r="BGD794" s="9"/>
      <c r="BGE794" s="9"/>
      <c r="BGF794" s="9"/>
      <c r="BGG794" s="9"/>
      <c r="BGH794" s="9"/>
      <c r="BGI794" s="9"/>
      <c r="BGJ794" s="9"/>
      <c r="BGK794" s="9"/>
      <c r="BGL794" s="9"/>
      <c r="BGM794" s="9"/>
      <c r="BGN794" s="9"/>
      <c r="BGO794" s="9"/>
      <c r="BGP794" s="9"/>
      <c r="BGQ794" s="9"/>
      <c r="BGR794" s="9"/>
      <c r="BGS794" s="9"/>
      <c r="BGT794" s="9"/>
      <c r="BGU794" s="9"/>
      <c r="BGV794" s="9"/>
      <c r="BGW794" s="9"/>
      <c r="BGX794" s="9"/>
      <c r="BGY794" s="9"/>
      <c r="BGZ794" s="9"/>
      <c r="BHA794" s="9"/>
      <c r="BHB794" s="9"/>
      <c r="BHC794" s="9"/>
      <c r="BHD794" s="9"/>
      <c r="BHE794" s="9"/>
      <c r="BHF794" s="9"/>
      <c r="BHG794" s="9"/>
      <c r="BHH794" s="9"/>
      <c r="BHI794" s="9"/>
      <c r="BHJ794" s="9"/>
      <c r="BHK794" s="9"/>
      <c r="BHL794" s="9"/>
      <c r="BHM794" s="9"/>
      <c r="BHN794" s="9"/>
      <c r="BHO794" s="9"/>
      <c r="BHP794" s="9"/>
      <c r="BHQ794" s="9"/>
      <c r="BHR794" s="9"/>
      <c r="BHS794" s="9"/>
      <c r="BHT794" s="9"/>
      <c r="BHU794" s="9"/>
      <c r="BHV794" s="9"/>
      <c r="BHW794" s="9"/>
      <c r="BHX794" s="9"/>
      <c r="BHY794" s="9"/>
      <c r="BHZ794" s="9"/>
      <c r="BIA794" s="9"/>
      <c r="BIB794" s="9"/>
      <c r="BIC794" s="9"/>
      <c r="BID794" s="9"/>
      <c r="BIE794" s="9"/>
      <c r="BIF794" s="9"/>
      <c r="BIG794" s="9"/>
      <c r="BIH794" s="9"/>
      <c r="BII794" s="9"/>
      <c r="BIJ794" s="9"/>
      <c r="BIK794" s="9"/>
      <c r="BIL794" s="9"/>
      <c r="BIM794" s="9"/>
      <c r="BIN794" s="9"/>
      <c r="BIO794" s="9"/>
      <c r="BIP794" s="9"/>
      <c r="BIQ794" s="9"/>
      <c r="BIR794" s="9"/>
      <c r="BIS794" s="9"/>
      <c r="BIT794" s="9"/>
      <c r="BIU794" s="9"/>
      <c r="BIV794" s="9"/>
      <c r="BIW794" s="9"/>
      <c r="BIX794" s="9"/>
      <c r="BIY794" s="9"/>
      <c r="BIZ794" s="9"/>
      <c r="BJA794" s="9"/>
      <c r="BJB794" s="9"/>
      <c r="BJC794" s="9"/>
      <c r="BJD794" s="9"/>
      <c r="BJE794" s="9"/>
      <c r="BJF794" s="9"/>
      <c r="BJG794" s="9"/>
      <c r="BJH794" s="9"/>
      <c r="BJI794" s="9"/>
      <c r="BJJ794" s="9"/>
      <c r="BJK794" s="9"/>
      <c r="BJL794" s="9"/>
      <c r="BJM794" s="9"/>
      <c r="BJN794" s="9"/>
      <c r="BJO794" s="9"/>
      <c r="BJP794" s="9"/>
      <c r="BJQ794" s="9"/>
      <c r="BJR794" s="9"/>
      <c r="BJS794" s="9"/>
      <c r="BJT794" s="9"/>
      <c r="BJU794" s="9"/>
      <c r="BJV794" s="9"/>
      <c r="BJW794" s="9"/>
      <c r="BJX794" s="9"/>
      <c r="BJY794" s="9"/>
      <c r="BJZ794" s="9"/>
      <c r="BKA794" s="9"/>
      <c r="BKB794" s="9"/>
      <c r="BKC794" s="9"/>
      <c r="BKD794" s="9"/>
      <c r="BKE794" s="9"/>
      <c r="BKF794" s="9"/>
      <c r="BKG794" s="9"/>
      <c r="BKH794" s="9"/>
      <c r="BKI794" s="9"/>
      <c r="BKJ794" s="9"/>
      <c r="BKK794" s="9"/>
      <c r="BKL794" s="9"/>
      <c r="BKM794" s="9"/>
      <c r="BKN794" s="9"/>
      <c r="BKO794" s="9"/>
      <c r="BKP794" s="9"/>
      <c r="BKQ794" s="9"/>
      <c r="BKR794" s="9"/>
      <c r="BKS794" s="9"/>
      <c r="BKT794" s="9"/>
      <c r="BKU794" s="9"/>
      <c r="BKV794" s="9"/>
      <c r="BKW794" s="9"/>
      <c r="BKX794" s="9"/>
      <c r="BKY794" s="9"/>
      <c r="BKZ794" s="9"/>
      <c r="BLA794" s="9"/>
      <c r="BLB794" s="9"/>
      <c r="BLC794" s="9"/>
      <c r="BLD794" s="9"/>
      <c r="BLE794" s="9"/>
      <c r="BLF794" s="9"/>
      <c r="BLG794" s="9"/>
      <c r="BLH794" s="9"/>
      <c r="BLI794" s="9"/>
      <c r="BLJ794" s="9"/>
      <c r="BLK794" s="9"/>
      <c r="BLL794" s="9"/>
      <c r="BLM794" s="9"/>
      <c r="BLN794" s="9"/>
      <c r="BLO794" s="9"/>
      <c r="BLP794" s="9"/>
      <c r="BLQ794" s="9"/>
      <c r="BLR794" s="9"/>
      <c r="BLS794" s="9"/>
      <c r="BLT794" s="9"/>
      <c r="BLU794" s="9"/>
      <c r="BLV794" s="9"/>
      <c r="BLW794" s="9"/>
      <c r="BLX794" s="9"/>
      <c r="BLY794" s="9"/>
      <c r="BLZ794" s="9"/>
      <c r="BMA794" s="9"/>
      <c r="BMB794" s="9"/>
      <c r="BMC794" s="9"/>
      <c r="BMD794" s="9"/>
      <c r="BME794" s="9"/>
      <c r="BMF794" s="9"/>
      <c r="BMG794" s="9"/>
      <c r="BMH794" s="9"/>
      <c r="BMI794" s="9"/>
      <c r="BMJ794" s="9"/>
      <c r="BMK794" s="9"/>
      <c r="BML794" s="9"/>
      <c r="BMM794" s="9"/>
      <c r="BMN794" s="9"/>
      <c r="BMO794" s="9"/>
      <c r="BMP794" s="9"/>
      <c r="BMQ794" s="9"/>
      <c r="BMR794" s="9"/>
      <c r="BMS794" s="9"/>
      <c r="BMT794" s="9"/>
      <c r="BMU794" s="9"/>
      <c r="BMV794" s="9"/>
      <c r="BMW794" s="9"/>
      <c r="BMX794" s="9"/>
      <c r="BMY794" s="9"/>
      <c r="BMZ794" s="9"/>
      <c r="BNA794" s="9"/>
      <c r="BNB794" s="9"/>
      <c r="BNC794" s="9"/>
      <c r="BND794" s="9"/>
      <c r="BNE794" s="9"/>
      <c r="BNF794" s="9"/>
      <c r="BNG794" s="9"/>
      <c r="BNH794" s="9"/>
      <c r="BNI794" s="9"/>
      <c r="BNJ794" s="9"/>
      <c r="BNK794" s="9"/>
      <c r="BNL794" s="9"/>
      <c r="BNM794" s="9"/>
      <c r="BNN794" s="9"/>
      <c r="BNO794" s="9"/>
      <c r="BNP794" s="9"/>
      <c r="BNQ794" s="9"/>
      <c r="BNR794" s="9"/>
      <c r="BNS794" s="9"/>
      <c r="BNT794" s="9"/>
      <c r="BNU794" s="9"/>
      <c r="BNV794" s="9"/>
      <c r="BNW794" s="9"/>
      <c r="BNX794" s="9"/>
      <c r="BNY794" s="9"/>
      <c r="BNZ794" s="9"/>
      <c r="BOA794" s="9"/>
      <c r="BOB794" s="9"/>
      <c r="BOC794" s="9"/>
      <c r="BOD794" s="9"/>
      <c r="BOE794" s="9"/>
      <c r="BOF794" s="9"/>
      <c r="BOG794" s="9"/>
      <c r="BOH794" s="9"/>
      <c r="BOI794" s="9"/>
      <c r="BOJ794" s="9"/>
      <c r="BOK794" s="9"/>
      <c r="BOL794" s="9"/>
      <c r="BOM794" s="9"/>
      <c r="BON794" s="9"/>
      <c r="BOO794" s="9"/>
      <c r="BOP794" s="9"/>
      <c r="BOQ794" s="9"/>
      <c r="BOR794" s="9"/>
      <c r="BOS794" s="9"/>
      <c r="BOT794" s="9"/>
      <c r="BOU794" s="9"/>
      <c r="BOV794" s="9"/>
      <c r="BOW794" s="9"/>
      <c r="BOX794" s="9"/>
      <c r="BOY794" s="9"/>
      <c r="BOZ794" s="9"/>
      <c r="BPA794" s="9"/>
      <c r="BPB794" s="9"/>
      <c r="BPC794" s="9"/>
      <c r="BPD794" s="9"/>
      <c r="BPE794" s="9"/>
      <c r="BPF794" s="9"/>
      <c r="BPG794" s="9"/>
    </row>
    <row r="795" spans="1:1775" s="10" customFormat="1" ht="12.5" x14ac:dyDescent="0.25">
      <c r="A795" s="120">
        <v>4</v>
      </c>
      <c r="B795" s="119" t="s">
        <v>34</v>
      </c>
      <c r="C795" s="120"/>
      <c r="D795" s="195">
        <v>808</v>
      </c>
      <c r="E795" s="63">
        <f t="shared" si="633"/>
        <v>3977.6066036000002</v>
      </c>
      <c r="F795" s="63"/>
      <c r="G795" s="61">
        <f t="shared" si="634"/>
        <v>441.51433299960001</v>
      </c>
      <c r="H795" s="60">
        <f t="shared" si="635"/>
        <v>0</v>
      </c>
      <c r="I795" s="61">
        <f t="shared" si="636"/>
        <v>359.53586089940404</v>
      </c>
      <c r="J795" s="60">
        <f t="shared" si="637"/>
        <v>19.539992440185003</v>
      </c>
      <c r="K795" s="62" t="s">
        <v>61</v>
      </c>
      <c r="L795" s="63">
        <f t="shared" si="638"/>
        <v>3157.0164172608115</v>
      </c>
      <c r="M795" s="51"/>
      <c r="N795" s="150">
        <v>2986.5901076277746</v>
      </c>
      <c r="O795" s="147"/>
      <c r="P795" s="128">
        <f t="shared" si="639"/>
        <v>170.42630963303691</v>
      </c>
      <c r="Q795" s="9"/>
      <c r="R795" s="9"/>
      <c r="S795" s="9"/>
      <c r="T795" s="9"/>
      <c r="U795" s="9"/>
      <c r="V795" s="9"/>
      <c r="W795" s="9"/>
      <c r="X795" s="9"/>
      <c r="Y795" s="9"/>
      <c r="Z795" s="9"/>
      <c r="AA795" s="9"/>
      <c r="AB795" s="9"/>
      <c r="AC795" s="9"/>
      <c r="AD795" s="9"/>
      <c r="AE795" s="9"/>
      <c r="AF795" s="9"/>
      <c r="AG795" s="9"/>
      <c r="AH795" s="9"/>
      <c r="AI795" s="9"/>
      <c r="AJ795" s="9"/>
      <c r="AK795" s="9"/>
      <c r="AL795" s="9"/>
      <c r="AM795" s="9"/>
      <c r="AN795" s="9"/>
      <c r="AO795" s="9"/>
      <c r="AP795" s="9"/>
      <c r="AQ795" s="9"/>
      <c r="AR795" s="9"/>
      <c r="AS795" s="9"/>
      <c r="AT795" s="9"/>
      <c r="AU795" s="9"/>
      <c r="AV795" s="9"/>
      <c r="AW795" s="9"/>
      <c r="AX795" s="9"/>
      <c r="AY795" s="9"/>
      <c r="AZ795" s="9"/>
      <c r="BA795" s="9"/>
      <c r="BB795" s="9"/>
      <c r="BC795" s="9"/>
      <c r="BD795" s="9"/>
      <c r="BE795" s="9"/>
      <c r="BF795" s="9"/>
      <c r="BG795" s="9"/>
      <c r="BH795" s="9"/>
      <c r="BI795" s="9"/>
      <c r="BJ795" s="9"/>
      <c r="BK795" s="9"/>
      <c r="BL795" s="9"/>
      <c r="BM795" s="9"/>
      <c r="BN795" s="9"/>
      <c r="BO795" s="9"/>
      <c r="BP795" s="9"/>
      <c r="BQ795" s="9"/>
      <c r="BR795" s="9"/>
      <c r="BS795" s="9"/>
      <c r="BT795" s="9"/>
      <c r="BU795" s="9"/>
      <c r="BV795" s="9"/>
      <c r="BW795" s="9"/>
      <c r="BX795" s="9"/>
      <c r="BY795" s="9"/>
      <c r="BZ795" s="9"/>
      <c r="CA795" s="9"/>
      <c r="CB795" s="9"/>
      <c r="CC795" s="9"/>
      <c r="CD795" s="9"/>
      <c r="CE795" s="9"/>
      <c r="CF795" s="9"/>
      <c r="CG795" s="9"/>
      <c r="CH795" s="9"/>
      <c r="CI795" s="9"/>
      <c r="CJ795" s="9"/>
      <c r="CK795" s="9"/>
      <c r="CL795" s="9"/>
      <c r="CM795" s="9"/>
      <c r="CN795" s="9"/>
      <c r="CO795" s="9"/>
      <c r="CP795" s="9"/>
      <c r="CQ795" s="9"/>
      <c r="CR795" s="9"/>
      <c r="CS795" s="9"/>
      <c r="CT795" s="9"/>
      <c r="CU795" s="9"/>
      <c r="CV795" s="9"/>
      <c r="CW795" s="9"/>
      <c r="CX795" s="9"/>
      <c r="CY795" s="9"/>
      <c r="CZ795" s="9"/>
      <c r="DA795" s="9"/>
      <c r="DB795" s="9"/>
      <c r="DC795" s="9"/>
      <c r="DD795" s="9"/>
      <c r="DE795" s="9"/>
      <c r="DF795" s="9"/>
      <c r="DG795" s="9"/>
      <c r="DH795" s="9"/>
      <c r="DI795" s="9"/>
      <c r="DJ795" s="9"/>
      <c r="DK795" s="9"/>
      <c r="DL795" s="9"/>
      <c r="DM795" s="9"/>
      <c r="DN795" s="9"/>
      <c r="DO795" s="9"/>
      <c r="DP795" s="9"/>
      <c r="DQ795" s="9"/>
      <c r="DR795" s="9"/>
      <c r="DS795" s="9"/>
      <c r="DT795" s="9"/>
      <c r="DU795" s="9"/>
      <c r="DV795" s="9"/>
      <c r="DW795" s="9"/>
      <c r="DX795" s="9"/>
      <c r="DY795" s="9"/>
      <c r="DZ795" s="9"/>
      <c r="EA795" s="9"/>
      <c r="EB795" s="9"/>
      <c r="EC795" s="9"/>
      <c r="ED795" s="9"/>
      <c r="EE795" s="9"/>
      <c r="EF795" s="9"/>
      <c r="EG795" s="9"/>
      <c r="EH795" s="9"/>
      <c r="EI795" s="9"/>
      <c r="EJ795" s="9"/>
      <c r="EK795" s="9"/>
      <c r="EL795" s="9"/>
      <c r="EM795" s="9"/>
      <c r="EN795" s="9"/>
      <c r="EO795" s="9"/>
      <c r="EP795" s="9"/>
      <c r="EQ795" s="9"/>
      <c r="ER795" s="9"/>
      <c r="ES795" s="9"/>
      <c r="ET795" s="9"/>
      <c r="EU795" s="9"/>
      <c r="EV795" s="9"/>
      <c r="EW795" s="9"/>
      <c r="EX795" s="9"/>
      <c r="EY795" s="9"/>
      <c r="EZ795" s="9"/>
      <c r="FA795" s="9"/>
      <c r="FB795" s="9"/>
      <c r="FC795" s="9"/>
      <c r="FD795" s="9"/>
      <c r="FE795" s="9"/>
      <c r="FF795" s="9"/>
      <c r="FG795" s="9"/>
      <c r="FH795" s="9"/>
      <c r="FI795" s="9"/>
      <c r="FJ795" s="9"/>
      <c r="FK795" s="9"/>
      <c r="FL795" s="9"/>
      <c r="FM795" s="9"/>
      <c r="FN795" s="9"/>
      <c r="FO795" s="9"/>
      <c r="FP795" s="9"/>
      <c r="FQ795" s="9"/>
      <c r="FR795" s="9"/>
      <c r="FS795" s="9"/>
      <c r="FT795" s="9"/>
      <c r="FU795" s="9"/>
      <c r="FV795" s="9"/>
      <c r="FW795" s="9"/>
      <c r="FX795" s="9"/>
      <c r="FY795" s="9"/>
      <c r="FZ795" s="9"/>
      <c r="GA795" s="9"/>
      <c r="GB795" s="9"/>
      <c r="GC795" s="9"/>
      <c r="GD795" s="9"/>
      <c r="GE795" s="9"/>
      <c r="GF795" s="9"/>
      <c r="GG795" s="9"/>
      <c r="GH795" s="9"/>
      <c r="GI795" s="9"/>
      <c r="GJ795" s="9"/>
      <c r="GK795" s="9"/>
      <c r="GL795" s="9"/>
      <c r="GM795" s="9"/>
      <c r="GN795" s="9"/>
      <c r="GO795" s="9"/>
      <c r="GP795" s="9"/>
      <c r="GQ795" s="9"/>
      <c r="GR795" s="9"/>
      <c r="GS795" s="9"/>
      <c r="GT795" s="9"/>
      <c r="GU795" s="9"/>
      <c r="GV795" s="9"/>
      <c r="GW795" s="9"/>
      <c r="GX795" s="9"/>
      <c r="GY795" s="9"/>
      <c r="GZ795" s="9"/>
      <c r="HA795" s="9"/>
      <c r="HB795" s="9"/>
      <c r="HC795" s="9"/>
      <c r="HD795" s="9"/>
      <c r="HE795" s="9"/>
      <c r="HF795" s="9"/>
      <c r="HG795" s="9"/>
      <c r="HH795" s="9"/>
      <c r="HI795" s="9"/>
      <c r="HJ795" s="9"/>
      <c r="HK795" s="9"/>
      <c r="HL795" s="9"/>
      <c r="HM795" s="9"/>
      <c r="HN795" s="9"/>
      <c r="HO795" s="9"/>
      <c r="HP795" s="9"/>
      <c r="HQ795" s="9"/>
      <c r="HR795" s="9"/>
      <c r="HS795" s="9"/>
      <c r="HT795" s="9"/>
      <c r="HU795" s="9"/>
      <c r="HV795" s="9"/>
      <c r="HW795" s="9"/>
      <c r="HX795" s="9"/>
      <c r="HY795" s="9"/>
      <c r="HZ795" s="9"/>
      <c r="IA795" s="9"/>
      <c r="IB795" s="9"/>
      <c r="IC795" s="9"/>
      <c r="ID795" s="9"/>
      <c r="IE795" s="9"/>
      <c r="IF795" s="9"/>
      <c r="IG795" s="9"/>
      <c r="IH795" s="9"/>
      <c r="II795" s="9"/>
      <c r="IJ795" s="9"/>
      <c r="IK795" s="9"/>
      <c r="IL795" s="9"/>
      <c r="IM795" s="9"/>
      <c r="IN795" s="9"/>
      <c r="IO795" s="9"/>
      <c r="IP795" s="9"/>
      <c r="IQ795" s="9"/>
      <c r="IR795" s="9"/>
      <c r="IS795" s="9"/>
      <c r="IT795" s="9"/>
      <c r="IU795" s="9"/>
      <c r="IV795" s="9"/>
      <c r="IW795" s="9"/>
      <c r="IX795" s="9"/>
      <c r="IY795" s="9"/>
      <c r="IZ795" s="9"/>
      <c r="JA795" s="9"/>
      <c r="JB795" s="9"/>
      <c r="JC795" s="9"/>
      <c r="JD795" s="9"/>
      <c r="JE795" s="9"/>
      <c r="JF795" s="9"/>
      <c r="JG795" s="9"/>
      <c r="JH795" s="9"/>
      <c r="JI795" s="9"/>
      <c r="JJ795" s="9"/>
      <c r="JK795" s="9"/>
      <c r="JL795" s="9"/>
      <c r="JM795" s="9"/>
      <c r="JN795" s="9"/>
      <c r="JO795" s="9"/>
      <c r="JP795" s="9"/>
      <c r="JQ795" s="9"/>
      <c r="JR795" s="9"/>
      <c r="JS795" s="9"/>
      <c r="JT795" s="9"/>
      <c r="JU795" s="9"/>
      <c r="JV795" s="9"/>
      <c r="JW795" s="9"/>
      <c r="JX795" s="9"/>
      <c r="JY795" s="9"/>
      <c r="JZ795" s="9"/>
      <c r="KA795" s="9"/>
      <c r="KB795" s="9"/>
      <c r="KC795" s="9"/>
      <c r="KD795" s="9"/>
      <c r="KE795" s="9"/>
      <c r="KF795" s="9"/>
      <c r="KG795" s="9"/>
      <c r="KH795" s="9"/>
      <c r="KI795" s="9"/>
      <c r="KJ795" s="9"/>
      <c r="KK795" s="9"/>
      <c r="KL795" s="9"/>
      <c r="KM795" s="9"/>
      <c r="KN795" s="9"/>
      <c r="KO795" s="9"/>
      <c r="KP795" s="9"/>
      <c r="KQ795" s="9"/>
      <c r="KR795" s="9"/>
      <c r="KS795" s="9"/>
      <c r="KT795" s="9"/>
      <c r="KU795" s="9"/>
      <c r="KV795" s="9"/>
      <c r="KW795" s="9"/>
      <c r="KX795" s="9"/>
      <c r="KY795" s="9"/>
      <c r="KZ795" s="9"/>
      <c r="LA795" s="9"/>
      <c r="LB795" s="9"/>
      <c r="LC795" s="9"/>
      <c r="LD795" s="9"/>
      <c r="LE795" s="9"/>
      <c r="LF795" s="9"/>
      <c r="LG795" s="9"/>
      <c r="LH795" s="9"/>
      <c r="LI795" s="9"/>
      <c r="LJ795" s="9"/>
      <c r="LK795" s="9"/>
      <c r="LL795" s="9"/>
      <c r="LM795" s="9"/>
      <c r="LN795" s="9"/>
      <c r="LO795" s="9"/>
      <c r="LP795" s="9"/>
      <c r="LQ795" s="9"/>
      <c r="LR795" s="9"/>
      <c r="LS795" s="9"/>
      <c r="LT795" s="9"/>
      <c r="LU795" s="9"/>
      <c r="LV795" s="9"/>
      <c r="LW795" s="9"/>
      <c r="LX795" s="9"/>
      <c r="LY795" s="9"/>
      <c r="LZ795" s="9"/>
      <c r="MA795" s="9"/>
      <c r="MB795" s="9"/>
      <c r="MC795" s="9"/>
      <c r="MD795" s="9"/>
      <c r="ME795" s="9"/>
      <c r="MF795" s="9"/>
      <c r="MG795" s="9"/>
      <c r="MH795" s="9"/>
      <c r="MI795" s="9"/>
      <c r="MJ795" s="9"/>
      <c r="MK795" s="9"/>
      <c r="ML795" s="9"/>
      <c r="MM795" s="9"/>
      <c r="MN795" s="9"/>
      <c r="MO795" s="9"/>
      <c r="MP795" s="9"/>
      <c r="MQ795" s="9"/>
      <c r="MR795" s="9"/>
      <c r="MS795" s="9"/>
      <c r="MT795" s="9"/>
      <c r="MU795" s="9"/>
      <c r="MV795" s="9"/>
      <c r="MW795" s="9"/>
      <c r="MX795" s="9"/>
      <c r="MY795" s="9"/>
      <c r="MZ795" s="9"/>
      <c r="NA795" s="9"/>
      <c r="NB795" s="9"/>
      <c r="NC795" s="9"/>
      <c r="ND795" s="9"/>
      <c r="NE795" s="9"/>
      <c r="NF795" s="9"/>
      <c r="NG795" s="9"/>
      <c r="NH795" s="9"/>
      <c r="NI795" s="9"/>
      <c r="NJ795" s="9"/>
      <c r="NK795" s="9"/>
      <c r="NL795" s="9"/>
      <c r="NM795" s="9"/>
      <c r="NN795" s="9"/>
      <c r="NO795" s="9"/>
      <c r="NP795" s="9"/>
      <c r="NQ795" s="9"/>
      <c r="NR795" s="9"/>
      <c r="NS795" s="9"/>
      <c r="NT795" s="9"/>
      <c r="NU795" s="9"/>
      <c r="NV795" s="9"/>
      <c r="NW795" s="9"/>
      <c r="NX795" s="9"/>
      <c r="NY795" s="9"/>
      <c r="NZ795" s="9"/>
      <c r="OA795" s="9"/>
      <c r="OB795" s="9"/>
      <c r="OC795" s="9"/>
      <c r="OD795" s="9"/>
      <c r="OE795" s="9"/>
      <c r="OF795" s="9"/>
      <c r="OG795" s="9"/>
      <c r="OH795" s="9"/>
      <c r="OI795" s="9"/>
      <c r="OJ795" s="9"/>
      <c r="OK795" s="9"/>
      <c r="OL795" s="9"/>
      <c r="OM795" s="9"/>
      <c r="ON795" s="9"/>
      <c r="OO795" s="9"/>
      <c r="OP795" s="9"/>
      <c r="OQ795" s="9"/>
      <c r="OR795" s="9"/>
      <c r="OS795" s="9"/>
      <c r="OT795" s="9"/>
      <c r="OU795" s="9"/>
      <c r="OV795" s="9"/>
      <c r="OW795" s="9"/>
      <c r="OX795" s="9"/>
      <c r="OY795" s="9"/>
      <c r="OZ795" s="9"/>
      <c r="PA795" s="9"/>
      <c r="PB795" s="9"/>
      <c r="PC795" s="9"/>
      <c r="PD795" s="9"/>
      <c r="PE795" s="9"/>
      <c r="PF795" s="9"/>
      <c r="PG795" s="9"/>
      <c r="PH795" s="9"/>
      <c r="PI795" s="9"/>
      <c r="PJ795" s="9"/>
      <c r="PK795" s="9"/>
      <c r="PL795" s="9"/>
      <c r="PM795" s="9"/>
      <c r="PN795" s="9"/>
      <c r="PO795" s="9"/>
      <c r="PP795" s="9"/>
      <c r="PQ795" s="9"/>
      <c r="PR795" s="9"/>
      <c r="PS795" s="9"/>
      <c r="PT795" s="9"/>
      <c r="PU795" s="9"/>
      <c r="PV795" s="9"/>
      <c r="PW795" s="9"/>
      <c r="PX795" s="9"/>
      <c r="PY795" s="9"/>
      <c r="PZ795" s="9"/>
      <c r="QA795" s="9"/>
      <c r="QB795" s="9"/>
      <c r="QC795" s="9"/>
      <c r="QD795" s="9"/>
      <c r="QE795" s="9"/>
      <c r="QF795" s="9"/>
      <c r="QG795" s="9"/>
      <c r="QH795" s="9"/>
      <c r="QI795" s="9"/>
      <c r="QJ795" s="9"/>
      <c r="QK795" s="9"/>
      <c r="QL795" s="9"/>
      <c r="QM795" s="9"/>
      <c r="QN795" s="9"/>
      <c r="QO795" s="9"/>
      <c r="QP795" s="9"/>
      <c r="QQ795" s="9"/>
      <c r="QR795" s="9"/>
      <c r="QS795" s="9"/>
      <c r="QT795" s="9"/>
      <c r="QU795" s="9"/>
      <c r="QV795" s="9"/>
      <c r="QW795" s="9"/>
      <c r="QX795" s="9"/>
      <c r="QY795" s="9"/>
      <c r="QZ795" s="9"/>
      <c r="RA795" s="9"/>
      <c r="RB795" s="9"/>
      <c r="RC795" s="9"/>
      <c r="RD795" s="9"/>
      <c r="RE795" s="9"/>
      <c r="RF795" s="9"/>
      <c r="RG795" s="9"/>
      <c r="RH795" s="9"/>
      <c r="RI795" s="9"/>
      <c r="RJ795" s="9"/>
      <c r="RK795" s="9"/>
      <c r="RL795" s="9"/>
      <c r="RM795" s="9"/>
      <c r="RN795" s="9"/>
      <c r="RO795" s="9"/>
      <c r="RP795" s="9"/>
      <c r="RQ795" s="9"/>
      <c r="RR795" s="9"/>
      <c r="RS795" s="9"/>
      <c r="RT795" s="9"/>
      <c r="RU795" s="9"/>
      <c r="RV795" s="9"/>
      <c r="RW795" s="9"/>
      <c r="RX795" s="9"/>
      <c r="RY795" s="9"/>
      <c r="RZ795" s="9"/>
      <c r="SA795" s="9"/>
      <c r="SB795" s="9"/>
      <c r="SC795" s="9"/>
      <c r="SD795" s="9"/>
      <c r="SE795" s="9"/>
      <c r="SF795" s="9"/>
      <c r="SG795" s="9"/>
      <c r="SH795" s="9"/>
      <c r="SI795" s="9"/>
      <c r="SJ795" s="9"/>
      <c r="SK795" s="9"/>
      <c r="SL795" s="9"/>
      <c r="SM795" s="9"/>
      <c r="SN795" s="9"/>
      <c r="SO795" s="9"/>
      <c r="SP795" s="9"/>
      <c r="SQ795" s="9"/>
      <c r="SR795" s="9"/>
      <c r="SS795" s="9"/>
      <c r="ST795" s="9"/>
      <c r="SU795" s="9"/>
      <c r="SV795" s="9"/>
      <c r="SW795" s="9"/>
      <c r="SX795" s="9"/>
      <c r="SY795" s="9"/>
      <c r="SZ795" s="9"/>
      <c r="TA795" s="9"/>
      <c r="TB795" s="9"/>
      <c r="TC795" s="9"/>
      <c r="TD795" s="9"/>
      <c r="TE795" s="9"/>
      <c r="TF795" s="9"/>
      <c r="TG795" s="9"/>
      <c r="TH795" s="9"/>
      <c r="TI795" s="9"/>
      <c r="TJ795" s="9"/>
      <c r="TK795" s="9"/>
      <c r="TL795" s="9"/>
      <c r="TM795" s="9"/>
      <c r="TN795" s="9"/>
      <c r="TO795" s="9"/>
      <c r="TP795" s="9"/>
      <c r="TQ795" s="9"/>
      <c r="TR795" s="9"/>
      <c r="TS795" s="9"/>
      <c r="TT795" s="9"/>
      <c r="TU795" s="9"/>
      <c r="TV795" s="9"/>
      <c r="TW795" s="9"/>
      <c r="TX795" s="9"/>
      <c r="TY795" s="9"/>
      <c r="TZ795" s="9"/>
      <c r="UA795" s="9"/>
      <c r="UB795" s="9"/>
      <c r="UC795" s="9"/>
      <c r="UD795" s="9"/>
      <c r="UE795" s="9"/>
      <c r="UF795" s="9"/>
      <c r="UG795" s="9"/>
      <c r="UH795" s="9"/>
      <c r="UI795" s="9"/>
      <c r="UJ795" s="9"/>
      <c r="UK795" s="9"/>
      <c r="UL795" s="9"/>
      <c r="UM795" s="9"/>
      <c r="UN795" s="9"/>
      <c r="UO795" s="9"/>
      <c r="UP795" s="9"/>
      <c r="UQ795" s="9"/>
      <c r="UR795" s="9"/>
      <c r="US795" s="9"/>
      <c r="UT795" s="9"/>
      <c r="UU795" s="9"/>
      <c r="UV795" s="9"/>
      <c r="UW795" s="9"/>
      <c r="UX795" s="9"/>
      <c r="UY795" s="9"/>
      <c r="UZ795" s="9"/>
      <c r="VA795" s="9"/>
      <c r="VB795" s="9"/>
      <c r="VC795" s="9"/>
      <c r="VD795" s="9"/>
      <c r="VE795" s="9"/>
      <c r="VF795" s="9"/>
      <c r="VG795" s="9"/>
      <c r="VH795" s="9"/>
      <c r="VI795" s="9"/>
      <c r="VJ795" s="9"/>
      <c r="VK795" s="9"/>
      <c r="VL795" s="9"/>
      <c r="VM795" s="9"/>
      <c r="VN795" s="9"/>
      <c r="VO795" s="9"/>
      <c r="VP795" s="9"/>
      <c r="VQ795" s="9"/>
      <c r="VR795" s="9"/>
      <c r="VS795" s="9"/>
      <c r="VT795" s="9"/>
      <c r="VU795" s="9"/>
      <c r="VV795" s="9"/>
      <c r="VW795" s="9"/>
      <c r="VX795" s="9"/>
      <c r="VY795" s="9"/>
      <c r="VZ795" s="9"/>
      <c r="WA795" s="9"/>
      <c r="WB795" s="9"/>
      <c r="WC795" s="9"/>
      <c r="WD795" s="9"/>
      <c r="WE795" s="9"/>
      <c r="WF795" s="9"/>
      <c r="WG795" s="9"/>
      <c r="WH795" s="9"/>
      <c r="WI795" s="9"/>
      <c r="WJ795" s="9"/>
      <c r="WK795" s="9"/>
      <c r="WL795" s="9"/>
      <c r="WM795" s="9"/>
      <c r="WN795" s="9"/>
      <c r="WO795" s="9"/>
      <c r="WP795" s="9"/>
      <c r="WQ795" s="9"/>
      <c r="WR795" s="9"/>
      <c r="WS795" s="9"/>
      <c r="WT795" s="9"/>
      <c r="WU795" s="9"/>
      <c r="WV795" s="9"/>
      <c r="WW795" s="9"/>
      <c r="WX795" s="9"/>
      <c r="WY795" s="9"/>
      <c r="WZ795" s="9"/>
      <c r="XA795" s="9"/>
      <c r="XB795" s="9"/>
      <c r="XC795" s="9"/>
      <c r="XD795" s="9"/>
      <c r="XE795" s="9"/>
      <c r="XF795" s="9"/>
      <c r="XG795" s="9"/>
      <c r="XH795" s="9"/>
      <c r="XI795" s="9"/>
      <c r="XJ795" s="9"/>
      <c r="XK795" s="9"/>
      <c r="XL795" s="9"/>
      <c r="XM795" s="9"/>
      <c r="XN795" s="9"/>
      <c r="XO795" s="9"/>
      <c r="XP795" s="9"/>
      <c r="XQ795" s="9"/>
      <c r="XR795" s="9"/>
      <c r="XS795" s="9"/>
      <c r="XT795" s="9"/>
      <c r="XU795" s="9"/>
      <c r="XV795" s="9"/>
      <c r="XW795" s="9"/>
      <c r="XX795" s="9"/>
      <c r="XY795" s="9"/>
      <c r="XZ795" s="9"/>
      <c r="YA795" s="9"/>
      <c r="YB795" s="9"/>
      <c r="YC795" s="9"/>
      <c r="YD795" s="9"/>
      <c r="YE795" s="9"/>
      <c r="YF795" s="9"/>
      <c r="YG795" s="9"/>
      <c r="YH795" s="9"/>
      <c r="YI795" s="9"/>
      <c r="YJ795" s="9"/>
      <c r="YK795" s="9"/>
      <c r="YL795" s="9"/>
      <c r="YM795" s="9"/>
      <c r="YN795" s="9"/>
      <c r="YO795" s="9"/>
      <c r="YP795" s="9"/>
      <c r="YQ795" s="9"/>
      <c r="YR795" s="9"/>
      <c r="YS795" s="9"/>
      <c r="YT795" s="9"/>
      <c r="YU795" s="9"/>
      <c r="YV795" s="9"/>
      <c r="YW795" s="9"/>
      <c r="YX795" s="9"/>
      <c r="YY795" s="9"/>
      <c r="YZ795" s="9"/>
      <c r="ZA795" s="9"/>
      <c r="ZB795" s="9"/>
      <c r="ZC795" s="9"/>
      <c r="ZD795" s="9"/>
      <c r="ZE795" s="9"/>
      <c r="ZF795" s="9"/>
      <c r="ZG795" s="9"/>
      <c r="ZH795" s="9"/>
      <c r="ZI795" s="9"/>
      <c r="ZJ795" s="9"/>
      <c r="ZK795" s="9"/>
      <c r="ZL795" s="9"/>
      <c r="ZM795" s="9"/>
      <c r="ZN795" s="9"/>
      <c r="ZO795" s="9"/>
      <c r="ZP795" s="9"/>
      <c r="ZQ795" s="9"/>
      <c r="ZR795" s="9"/>
      <c r="ZS795" s="9"/>
      <c r="ZT795" s="9"/>
      <c r="ZU795" s="9"/>
      <c r="ZV795" s="9"/>
      <c r="ZW795" s="9"/>
      <c r="ZX795" s="9"/>
      <c r="ZY795" s="9"/>
      <c r="ZZ795" s="9"/>
      <c r="AAA795" s="9"/>
      <c r="AAB795" s="9"/>
      <c r="AAC795" s="9"/>
      <c r="AAD795" s="9"/>
      <c r="AAE795" s="9"/>
      <c r="AAF795" s="9"/>
      <c r="AAG795" s="9"/>
      <c r="AAH795" s="9"/>
      <c r="AAI795" s="9"/>
      <c r="AAJ795" s="9"/>
      <c r="AAK795" s="9"/>
      <c r="AAL795" s="9"/>
      <c r="AAM795" s="9"/>
      <c r="AAN795" s="9"/>
      <c r="AAO795" s="9"/>
      <c r="AAP795" s="9"/>
      <c r="AAQ795" s="9"/>
      <c r="AAR795" s="9"/>
      <c r="AAS795" s="9"/>
      <c r="AAT795" s="9"/>
      <c r="AAU795" s="9"/>
      <c r="AAV795" s="9"/>
      <c r="AAW795" s="9"/>
      <c r="AAX795" s="9"/>
      <c r="AAY795" s="9"/>
      <c r="AAZ795" s="9"/>
      <c r="ABA795" s="9"/>
      <c r="ABB795" s="9"/>
      <c r="ABC795" s="9"/>
      <c r="ABD795" s="9"/>
      <c r="ABE795" s="9"/>
      <c r="ABF795" s="9"/>
      <c r="ABG795" s="9"/>
      <c r="ABH795" s="9"/>
      <c r="ABI795" s="9"/>
      <c r="ABJ795" s="9"/>
      <c r="ABK795" s="9"/>
      <c r="ABL795" s="9"/>
      <c r="ABM795" s="9"/>
      <c r="ABN795" s="9"/>
      <c r="ABO795" s="9"/>
      <c r="ABP795" s="9"/>
      <c r="ABQ795" s="9"/>
      <c r="ABR795" s="9"/>
      <c r="ABS795" s="9"/>
      <c r="ABT795" s="9"/>
      <c r="ABU795" s="9"/>
      <c r="ABV795" s="9"/>
      <c r="ABW795" s="9"/>
      <c r="ABX795" s="9"/>
      <c r="ABY795" s="9"/>
      <c r="ABZ795" s="9"/>
      <c r="ACA795" s="9"/>
      <c r="ACB795" s="9"/>
      <c r="ACC795" s="9"/>
      <c r="ACD795" s="9"/>
      <c r="ACE795" s="9"/>
      <c r="ACF795" s="9"/>
      <c r="ACG795" s="9"/>
      <c r="ACH795" s="9"/>
      <c r="ACI795" s="9"/>
      <c r="ACJ795" s="9"/>
      <c r="ACK795" s="9"/>
      <c r="ACL795" s="9"/>
      <c r="ACM795" s="9"/>
      <c r="ACN795" s="9"/>
      <c r="ACO795" s="9"/>
      <c r="ACP795" s="9"/>
      <c r="ACQ795" s="9"/>
      <c r="ACR795" s="9"/>
      <c r="ACS795" s="9"/>
      <c r="ACT795" s="9"/>
      <c r="ACU795" s="9"/>
      <c r="ACV795" s="9"/>
      <c r="ACW795" s="9"/>
      <c r="ACX795" s="9"/>
      <c r="ACY795" s="9"/>
      <c r="ACZ795" s="9"/>
      <c r="ADA795" s="9"/>
      <c r="ADB795" s="9"/>
      <c r="ADC795" s="9"/>
      <c r="ADD795" s="9"/>
      <c r="ADE795" s="9"/>
      <c r="ADF795" s="9"/>
      <c r="ADG795" s="9"/>
      <c r="ADH795" s="9"/>
      <c r="ADI795" s="9"/>
      <c r="ADJ795" s="9"/>
      <c r="ADK795" s="9"/>
      <c r="ADL795" s="9"/>
      <c r="ADM795" s="9"/>
      <c r="ADN795" s="9"/>
      <c r="ADO795" s="9"/>
      <c r="ADP795" s="9"/>
      <c r="ADQ795" s="9"/>
      <c r="ADR795" s="9"/>
      <c r="ADS795" s="9"/>
      <c r="ADT795" s="9"/>
      <c r="ADU795" s="9"/>
      <c r="ADV795" s="9"/>
      <c r="ADW795" s="9"/>
      <c r="ADX795" s="9"/>
      <c r="ADY795" s="9"/>
      <c r="ADZ795" s="9"/>
      <c r="AEA795" s="9"/>
      <c r="AEB795" s="9"/>
      <c r="AEC795" s="9"/>
      <c r="AED795" s="9"/>
      <c r="AEE795" s="9"/>
      <c r="AEF795" s="9"/>
      <c r="AEG795" s="9"/>
      <c r="AEH795" s="9"/>
      <c r="AEI795" s="9"/>
      <c r="AEJ795" s="9"/>
      <c r="AEK795" s="9"/>
      <c r="AEL795" s="9"/>
      <c r="AEM795" s="9"/>
      <c r="AEN795" s="9"/>
      <c r="AEO795" s="9"/>
      <c r="AEP795" s="9"/>
      <c r="AEQ795" s="9"/>
      <c r="AER795" s="9"/>
      <c r="AES795" s="9"/>
      <c r="AET795" s="9"/>
      <c r="AEU795" s="9"/>
      <c r="AEV795" s="9"/>
      <c r="AEW795" s="9"/>
      <c r="AEX795" s="9"/>
      <c r="AEY795" s="9"/>
      <c r="AEZ795" s="9"/>
      <c r="AFA795" s="9"/>
      <c r="AFB795" s="9"/>
      <c r="AFC795" s="9"/>
      <c r="AFD795" s="9"/>
      <c r="AFE795" s="9"/>
      <c r="AFF795" s="9"/>
      <c r="AFG795" s="9"/>
      <c r="AFH795" s="9"/>
      <c r="AFI795" s="9"/>
      <c r="AFJ795" s="9"/>
      <c r="AFK795" s="9"/>
      <c r="AFL795" s="9"/>
      <c r="AFM795" s="9"/>
      <c r="AFN795" s="9"/>
      <c r="AFO795" s="9"/>
      <c r="AFP795" s="9"/>
      <c r="AFQ795" s="9"/>
      <c r="AFR795" s="9"/>
      <c r="AFS795" s="9"/>
      <c r="AFT795" s="9"/>
      <c r="AFU795" s="9"/>
      <c r="AFV795" s="9"/>
      <c r="AFW795" s="9"/>
      <c r="AFX795" s="9"/>
      <c r="AFY795" s="9"/>
      <c r="AFZ795" s="9"/>
      <c r="AGA795" s="9"/>
      <c r="AGB795" s="9"/>
      <c r="AGC795" s="9"/>
      <c r="AGD795" s="9"/>
      <c r="AGE795" s="9"/>
      <c r="AGF795" s="9"/>
      <c r="AGG795" s="9"/>
      <c r="AGH795" s="9"/>
      <c r="AGI795" s="9"/>
      <c r="AGJ795" s="9"/>
      <c r="AGK795" s="9"/>
      <c r="AGL795" s="9"/>
      <c r="AGM795" s="9"/>
      <c r="AGN795" s="9"/>
      <c r="AGO795" s="9"/>
      <c r="AGP795" s="9"/>
      <c r="AGQ795" s="9"/>
      <c r="AGR795" s="9"/>
      <c r="AGS795" s="9"/>
      <c r="AGT795" s="9"/>
      <c r="AGU795" s="9"/>
      <c r="AGV795" s="9"/>
      <c r="AGW795" s="9"/>
      <c r="AGX795" s="9"/>
      <c r="AGY795" s="9"/>
      <c r="AGZ795" s="9"/>
      <c r="AHA795" s="9"/>
      <c r="AHB795" s="9"/>
      <c r="AHC795" s="9"/>
      <c r="AHD795" s="9"/>
      <c r="AHE795" s="9"/>
      <c r="AHF795" s="9"/>
      <c r="AHG795" s="9"/>
      <c r="AHH795" s="9"/>
      <c r="AHI795" s="9"/>
      <c r="AHJ795" s="9"/>
      <c r="AHK795" s="9"/>
      <c r="AHL795" s="9"/>
      <c r="AHM795" s="9"/>
      <c r="AHN795" s="9"/>
      <c r="AHO795" s="9"/>
      <c r="AHP795" s="9"/>
      <c r="AHQ795" s="9"/>
      <c r="AHR795" s="9"/>
      <c r="AHS795" s="9"/>
      <c r="AHT795" s="9"/>
      <c r="AHU795" s="9"/>
      <c r="AHV795" s="9"/>
      <c r="AHW795" s="9"/>
      <c r="AHX795" s="9"/>
      <c r="AHY795" s="9"/>
      <c r="AHZ795" s="9"/>
      <c r="AIA795" s="9"/>
      <c r="AIB795" s="9"/>
      <c r="AIC795" s="9"/>
      <c r="AID795" s="9"/>
      <c r="AIE795" s="9"/>
      <c r="AIF795" s="9"/>
      <c r="AIG795" s="9"/>
      <c r="AIH795" s="9"/>
      <c r="AII795" s="9"/>
      <c r="AIJ795" s="9"/>
      <c r="AIK795" s="9"/>
      <c r="AIL795" s="9"/>
      <c r="AIM795" s="9"/>
      <c r="AIN795" s="9"/>
      <c r="AIO795" s="9"/>
      <c r="AIP795" s="9"/>
      <c r="AIQ795" s="9"/>
      <c r="AIR795" s="9"/>
      <c r="AIS795" s="9"/>
      <c r="AIT795" s="9"/>
      <c r="AIU795" s="9"/>
      <c r="AIV795" s="9"/>
      <c r="AIW795" s="9"/>
      <c r="AIX795" s="9"/>
      <c r="AIY795" s="9"/>
      <c r="AIZ795" s="9"/>
      <c r="AJA795" s="9"/>
      <c r="AJB795" s="9"/>
      <c r="AJC795" s="9"/>
      <c r="AJD795" s="9"/>
      <c r="AJE795" s="9"/>
      <c r="AJF795" s="9"/>
      <c r="AJG795" s="9"/>
      <c r="AJH795" s="9"/>
      <c r="AJI795" s="9"/>
      <c r="AJJ795" s="9"/>
      <c r="AJK795" s="9"/>
      <c r="AJL795" s="9"/>
      <c r="AJM795" s="9"/>
      <c r="AJN795" s="9"/>
      <c r="AJO795" s="9"/>
      <c r="AJP795" s="9"/>
      <c r="AJQ795" s="9"/>
      <c r="AJR795" s="9"/>
      <c r="AJS795" s="9"/>
      <c r="AJT795" s="9"/>
      <c r="AJU795" s="9"/>
      <c r="AJV795" s="9"/>
      <c r="AJW795" s="9"/>
      <c r="AJX795" s="9"/>
      <c r="AJY795" s="9"/>
      <c r="AJZ795" s="9"/>
      <c r="AKA795" s="9"/>
      <c r="AKB795" s="9"/>
      <c r="AKC795" s="9"/>
      <c r="AKD795" s="9"/>
      <c r="AKE795" s="9"/>
      <c r="AKF795" s="9"/>
      <c r="AKG795" s="9"/>
      <c r="AKH795" s="9"/>
      <c r="AKI795" s="9"/>
      <c r="AKJ795" s="9"/>
      <c r="AKK795" s="9"/>
      <c r="AKL795" s="9"/>
      <c r="AKM795" s="9"/>
      <c r="AKN795" s="9"/>
      <c r="AKO795" s="9"/>
      <c r="AKP795" s="9"/>
      <c r="AKQ795" s="9"/>
      <c r="AKR795" s="9"/>
      <c r="AKS795" s="9"/>
      <c r="AKT795" s="9"/>
      <c r="AKU795" s="9"/>
      <c r="AKV795" s="9"/>
      <c r="AKW795" s="9"/>
      <c r="AKX795" s="9"/>
      <c r="AKY795" s="9"/>
      <c r="AKZ795" s="9"/>
      <c r="ALA795" s="9"/>
      <c r="ALB795" s="9"/>
      <c r="ALC795" s="9"/>
      <c r="ALD795" s="9"/>
      <c r="ALE795" s="9"/>
      <c r="ALF795" s="9"/>
      <c r="ALG795" s="9"/>
      <c r="ALH795" s="9"/>
      <c r="ALI795" s="9"/>
      <c r="ALJ795" s="9"/>
      <c r="ALK795" s="9"/>
      <c r="ALL795" s="9"/>
      <c r="ALM795" s="9"/>
      <c r="ALN795" s="9"/>
      <c r="ALO795" s="9"/>
      <c r="ALP795" s="9"/>
      <c r="ALQ795" s="9"/>
      <c r="ALR795" s="9"/>
      <c r="ALS795" s="9"/>
      <c r="ALT795" s="9"/>
      <c r="ALU795" s="9"/>
      <c r="ALV795" s="9"/>
      <c r="ALW795" s="9"/>
      <c r="ALX795" s="9"/>
      <c r="ALY795" s="9"/>
      <c r="ALZ795" s="9"/>
      <c r="AMA795" s="9"/>
      <c r="AMB795" s="9"/>
      <c r="AMC795" s="9"/>
      <c r="AMD795" s="9"/>
      <c r="AME795" s="9"/>
      <c r="AMF795" s="9"/>
      <c r="AMG795" s="9"/>
      <c r="AMH795" s="9"/>
      <c r="AMI795" s="9"/>
      <c r="AMJ795" s="9"/>
      <c r="AMK795" s="9"/>
      <c r="AML795" s="9"/>
      <c r="AMM795" s="9"/>
      <c r="AMN795" s="9"/>
      <c r="AMO795" s="9"/>
      <c r="AMP795" s="9"/>
      <c r="AMQ795" s="9"/>
      <c r="AMR795" s="9"/>
      <c r="AMS795" s="9"/>
      <c r="AMT795" s="9"/>
      <c r="AMU795" s="9"/>
      <c r="AMV795" s="9"/>
      <c r="AMW795" s="9"/>
      <c r="AMX795" s="9"/>
      <c r="AMY795" s="9"/>
      <c r="AMZ795" s="9"/>
      <c r="ANA795" s="9"/>
      <c r="ANB795" s="9"/>
      <c r="ANC795" s="9"/>
      <c r="AND795" s="9"/>
      <c r="ANE795" s="9"/>
      <c r="ANF795" s="9"/>
      <c r="ANG795" s="9"/>
      <c r="ANH795" s="9"/>
      <c r="ANI795" s="9"/>
      <c r="ANJ795" s="9"/>
      <c r="ANK795" s="9"/>
      <c r="ANL795" s="9"/>
      <c r="ANM795" s="9"/>
      <c r="ANN795" s="9"/>
      <c r="ANO795" s="9"/>
      <c r="ANP795" s="9"/>
      <c r="ANQ795" s="9"/>
      <c r="ANR795" s="9"/>
      <c r="ANS795" s="9"/>
      <c r="ANT795" s="9"/>
      <c r="ANU795" s="9"/>
      <c r="ANV795" s="9"/>
      <c r="ANW795" s="9"/>
      <c r="ANX795" s="9"/>
      <c r="ANY795" s="9"/>
      <c r="ANZ795" s="9"/>
      <c r="AOA795" s="9"/>
      <c r="AOB795" s="9"/>
      <c r="AOC795" s="9"/>
      <c r="AOD795" s="9"/>
      <c r="AOE795" s="9"/>
      <c r="AOF795" s="9"/>
      <c r="AOG795" s="9"/>
      <c r="AOH795" s="9"/>
      <c r="AOI795" s="9"/>
      <c r="AOJ795" s="9"/>
      <c r="AOK795" s="9"/>
      <c r="AOL795" s="9"/>
      <c r="AOM795" s="9"/>
      <c r="AON795" s="9"/>
      <c r="AOO795" s="9"/>
      <c r="AOP795" s="9"/>
      <c r="AOQ795" s="9"/>
      <c r="AOR795" s="9"/>
      <c r="AOS795" s="9"/>
      <c r="AOT795" s="9"/>
      <c r="AOU795" s="9"/>
      <c r="AOV795" s="9"/>
      <c r="AOW795" s="9"/>
      <c r="AOX795" s="9"/>
      <c r="AOY795" s="9"/>
      <c r="AOZ795" s="9"/>
      <c r="APA795" s="9"/>
      <c r="APB795" s="9"/>
      <c r="APC795" s="9"/>
      <c r="APD795" s="9"/>
      <c r="APE795" s="9"/>
      <c r="APF795" s="9"/>
      <c r="APG795" s="9"/>
      <c r="APH795" s="9"/>
      <c r="API795" s="9"/>
      <c r="APJ795" s="9"/>
      <c r="APK795" s="9"/>
      <c r="APL795" s="9"/>
      <c r="APM795" s="9"/>
      <c r="APN795" s="9"/>
      <c r="APO795" s="9"/>
      <c r="APP795" s="9"/>
      <c r="APQ795" s="9"/>
      <c r="APR795" s="9"/>
      <c r="APS795" s="9"/>
      <c r="APT795" s="9"/>
      <c r="APU795" s="9"/>
      <c r="APV795" s="9"/>
      <c r="APW795" s="9"/>
      <c r="APX795" s="9"/>
      <c r="APY795" s="9"/>
      <c r="APZ795" s="9"/>
      <c r="AQA795" s="9"/>
      <c r="AQB795" s="9"/>
      <c r="AQC795" s="9"/>
      <c r="AQD795" s="9"/>
      <c r="AQE795" s="9"/>
      <c r="AQF795" s="9"/>
      <c r="AQG795" s="9"/>
      <c r="AQH795" s="9"/>
      <c r="AQI795" s="9"/>
      <c r="AQJ795" s="9"/>
      <c r="AQK795" s="9"/>
      <c r="AQL795" s="9"/>
      <c r="AQM795" s="9"/>
      <c r="AQN795" s="9"/>
      <c r="AQO795" s="9"/>
      <c r="AQP795" s="9"/>
      <c r="AQQ795" s="9"/>
      <c r="AQR795" s="9"/>
      <c r="AQS795" s="9"/>
      <c r="AQT795" s="9"/>
      <c r="AQU795" s="9"/>
      <c r="AQV795" s="9"/>
      <c r="AQW795" s="9"/>
      <c r="AQX795" s="9"/>
      <c r="AQY795" s="9"/>
      <c r="AQZ795" s="9"/>
      <c r="ARA795" s="9"/>
      <c r="ARB795" s="9"/>
      <c r="ARC795" s="9"/>
      <c r="ARD795" s="9"/>
      <c r="ARE795" s="9"/>
      <c r="ARF795" s="9"/>
      <c r="ARG795" s="9"/>
      <c r="ARH795" s="9"/>
      <c r="ARI795" s="9"/>
      <c r="ARJ795" s="9"/>
      <c r="ARK795" s="9"/>
      <c r="ARL795" s="9"/>
      <c r="ARM795" s="9"/>
      <c r="ARN795" s="9"/>
      <c r="ARO795" s="9"/>
      <c r="ARP795" s="9"/>
      <c r="ARQ795" s="9"/>
      <c r="ARR795" s="9"/>
      <c r="ARS795" s="9"/>
      <c r="ART795" s="9"/>
      <c r="ARU795" s="9"/>
      <c r="ARV795" s="9"/>
      <c r="ARW795" s="9"/>
      <c r="ARX795" s="9"/>
      <c r="ARY795" s="9"/>
      <c r="ARZ795" s="9"/>
      <c r="ASA795" s="9"/>
      <c r="ASB795" s="9"/>
      <c r="ASC795" s="9"/>
      <c r="ASD795" s="9"/>
      <c r="ASE795" s="9"/>
      <c r="ASF795" s="9"/>
      <c r="ASG795" s="9"/>
      <c r="ASH795" s="9"/>
      <c r="ASI795" s="9"/>
      <c r="ASJ795" s="9"/>
      <c r="ASK795" s="9"/>
      <c r="ASL795" s="9"/>
      <c r="ASM795" s="9"/>
      <c r="ASN795" s="9"/>
      <c r="ASO795" s="9"/>
      <c r="ASP795" s="9"/>
      <c r="ASQ795" s="9"/>
      <c r="ASR795" s="9"/>
      <c r="ASS795" s="9"/>
      <c r="AST795" s="9"/>
      <c r="ASU795" s="9"/>
      <c r="ASV795" s="9"/>
      <c r="ASW795" s="9"/>
      <c r="ASX795" s="9"/>
      <c r="ASY795" s="9"/>
      <c r="ASZ795" s="9"/>
      <c r="ATA795" s="9"/>
      <c r="ATB795" s="9"/>
      <c r="ATC795" s="9"/>
      <c r="ATD795" s="9"/>
      <c r="ATE795" s="9"/>
      <c r="ATF795" s="9"/>
      <c r="ATG795" s="9"/>
      <c r="ATH795" s="9"/>
      <c r="ATI795" s="9"/>
      <c r="ATJ795" s="9"/>
      <c r="ATK795" s="9"/>
      <c r="ATL795" s="9"/>
      <c r="ATM795" s="9"/>
      <c r="ATN795" s="9"/>
      <c r="ATO795" s="9"/>
      <c r="ATP795" s="9"/>
      <c r="ATQ795" s="9"/>
      <c r="ATR795" s="9"/>
      <c r="ATS795" s="9"/>
      <c r="ATT795" s="9"/>
      <c r="ATU795" s="9"/>
      <c r="ATV795" s="9"/>
      <c r="ATW795" s="9"/>
      <c r="ATX795" s="9"/>
      <c r="ATY795" s="9"/>
      <c r="ATZ795" s="9"/>
      <c r="AUA795" s="9"/>
      <c r="AUB795" s="9"/>
      <c r="AUC795" s="9"/>
      <c r="AUD795" s="9"/>
      <c r="AUE795" s="9"/>
      <c r="AUF795" s="9"/>
      <c r="AUG795" s="9"/>
      <c r="AUH795" s="9"/>
      <c r="AUI795" s="9"/>
      <c r="AUJ795" s="9"/>
      <c r="AUK795" s="9"/>
      <c r="AUL795" s="9"/>
      <c r="AUM795" s="9"/>
      <c r="AUN795" s="9"/>
      <c r="AUO795" s="9"/>
      <c r="AUP795" s="9"/>
      <c r="AUQ795" s="9"/>
      <c r="AUR795" s="9"/>
      <c r="AUS795" s="9"/>
      <c r="AUT795" s="9"/>
      <c r="AUU795" s="9"/>
      <c r="AUV795" s="9"/>
      <c r="AUW795" s="9"/>
      <c r="AUX795" s="9"/>
      <c r="AUY795" s="9"/>
      <c r="AUZ795" s="9"/>
      <c r="AVA795" s="9"/>
      <c r="AVB795" s="9"/>
      <c r="AVC795" s="9"/>
      <c r="AVD795" s="9"/>
      <c r="AVE795" s="9"/>
      <c r="AVF795" s="9"/>
      <c r="AVG795" s="9"/>
      <c r="AVH795" s="9"/>
      <c r="AVI795" s="9"/>
      <c r="AVJ795" s="9"/>
      <c r="AVK795" s="9"/>
      <c r="AVL795" s="9"/>
      <c r="AVM795" s="9"/>
      <c r="AVN795" s="9"/>
      <c r="AVO795" s="9"/>
      <c r="AVP795" s="9"/>
      <c r="AVQ795" s="9"/>
      <c r="AVR795" s="9"/>
      <c r="AVS795" s="9"/>
      <c r="AVT795" s="9"/>
      <c r="AVU795" s="9"/>
      <c r="AVV795" s="9"/>
      <c r="AVW795" s="9"/>
      <c r="AVX795" s="9"/>
      <c r="AVY795" s="9"/>
      <c r="AVZ795" s="9"/>
      <c r="AWA795" s="9"/>
      <c r="AWB795" s="9"/>
      <c r="AWC795" s="9"/>
      <c r="AWD795" s="9"/>
      <c r="AWE795" s="9"/>
      <c r="AWF795" s="9"/>
      <c r="AWG795" s="9"/>
      <c r="AWH795" s="9"/>
      <c r="AWI795" s="9"/>
      <c r="AWJ795" s="9"/>
      <c r="AWK795" s="9"/>
      <c r="AWL795" s="9"/>
      <c r="AWM795" s="9"/>
      <c r="AWN795" s="9"/>
      <c r="AWO795" s="9"/>
      <c r="AWP795" s="9"/>
      <c r="AWQ795" s="9"/>
      <c r="AWR795" s="9"/>
      <c r="AWS795" s="9"/>
      <c r="AWT795" s="9"/>
      <c r="AWU795" s="9"/>
      <c r="AWV795" s="9"/>
      <c r="AWW795" s="9"/>
      <c r="AWX795" s="9"/>
      <c r="AWY795" s="9"/>
      <c r="AWZ795" s="9"/>
      <c r="AXA795" s="9"/>
      <c r="AXB795" s="9"/>
      <c r="AXC795" s="9"/>
      <c r="AXD795" s="9"/>
      <c r="AXE795" s="9"/>
      <c r="AXF795" s="9"/>
      <c r="AXG795" s="9"/>
      <c r="AXH795" s="9"/>
      <c r="AXI795" s="9"/>
      <c r="AXJ795" s="9"/>
      <c r="AXK795" s="9"/>
      <c r="AXL795" s="9"/>
      <c r="AXM795" s="9"/>
      <c r="AXN795" s="9"/>
      <c r="AXO795" s="9"/>
      <c r="AXP795" s="9"/>
      <c r="AXQ795" s="9"/>
      <c r="AXR795" s="9"/>
      <c r="AXS795" s="9"/>
      <c r="AXT795" s="9"/>
      <c r="AXU795" s="9"/>
      <c r="AXV795" s="9"/>
      <c r="AXW795" s="9"/>
      <c r="AXX795" s="9"/>
      <c r="AXY795" s="9"/>
      <c r="AXZ795" s="9"/>
      <c r="AYA795" s="9"/>
      <c r="AYB795" s="9"/>
      <c r="AYC795" s="9"/>
      <c r="AYD795" s="9"/>
      <c r="AYE795" s="9"/>
      <c r="AYF795" s="9"/>
      <c r="AYG795" s="9"/>
      <c r="AYH795" s="9"/>
      <c r="AYI795" s="9"/>
      <c r="AYJ795" s="9"/>
      <c r="AYK795" s="9"/>
      <c r="AYL795" s="9"/>
      <c r="AYM795" s="9"/>
      <c r="AYN795" s="9"/>
      <c r="AYO795" s="9"/>
      <c r="AYP795" s="9"/>
      <c r="AYQ795" s="9"/>
      <c r="AYR795" s="9"/>
      <c r="AYS795" s="9"/>
      <c r="AYT795" s="9"/>
      <c r="AYU795" s="9"/>
      <c r="AYV795" s="9"/>
      <c r="AYW795" s="9"/>
      <c r="AYX795" s="9"/>
      <c r="AYY795" s="9"/>
      <c r="AYZ795" s="9"/>
      <c r="AZA795" s="9"/>
      <c r="AZB795" s="9"/>
      <c r="AZC795" s="9"/>
      <c r="AZD795" s="9"/>
      <c r="AZE795" s="9"/>
      <c r="AZF795" s="9"/>
      <c r="AZG795" s="9"/>
      <c r="AZH795" s="9"/>
      <c r="AZI795" s="9"/>
      <c r="AZJ795" s="9"/>
      <c r="AZK795" s="9"/>
      <c r="AZL795" s="9"/>
      <c r="AZM795" s="9"/>
      <c r="AZN795" s="9"/>
      <c r="AZO795" s="9"/>
      <c r="AZP795" s="9"/>
      <c r="AZQ795" s="9"/>
      <c r="AZR795" s="9"/>
      <c r="AZS795" s="9"/>
      <c r="AZT795" s="9"/>
      <c r="AZU795" s="9"/>
      <c r="AZV795" s="9"/>
      <c r="AZW795" s="9"/>
      <c r="AZX795" s="9"/>
      <c r="AZY795" s="9"/>
      <c r="AZZ795" s="9"/>
      <c r="BAA795" s="9"/>
      <c r="BAB795" s="9"/>
      <c r="BAC795" s="9"/>
      <c r="BAD795" s="9"/>
      <c r="BAE795" s="9"/>
      <c r="BAF795" s="9"/>
      <c r="BAG795" s="9"/>
      <c r="BAH795" s="9"/>
      <c r="BAI795" s="9"/>
      <c r="BAJ795" s="9"/>
      <c r="BAK795" s="9"/>
      <c r="BAL795" s="9"/>
      <c r="BAM795" s="9"/>
      <c r="BAN795" s="9"/>
      <c r="BAO795" s="9"/>
      <c r="BAP795" s="9"/>
      <c r="BAQ795" s="9"/>
      <c r="BAR795" s="9"/>
      <c r="BAS795" s="9"/>
      <c r="BAT795" s="9"/>
      <c r="BAU795" s="9"/>
      <c r="BAV795" s="9"/>
      <c r="BAW795" s="9"/>
      <c r="BAX795" s="9"/>
      <c r="BAY795" s="9"/>
      <c r="BAZ795" s="9"/>
      <c r="BBA795" s="9"/>
      <c r="BBB795" s="9"/>
      <c r="BBC795" s="9"/>
      <c r="BBD795" s="9"/>
      <c r="BBE795" s="9"/>
      <c r="BBF795" s="9"/>
      <c r="BBG795" s="9"/>
      <c r="BBH795" s="9"/>
      <c r="BBI795" s="9"/>
      <c r="BBJ795" s="9"/>
      <c r="BBK795" s="9"/>
      <c r="BBL795" s="9"/>
      <c r="BBM795" s="9"/>
      <c r="BBN795" s="9"/>
      <c r="BBO795" s="9"/>
      <c r="BBP795" s="9"/>
      <c r="BBQ795" s="9"/>
      <c r="BBR795" s="9"/>
      <c r="BBS795" s="9"/>
      <c r="BBT795" s="9"/>
      <c r="BBU795" s="9"/>
      <c r="BBV795" s="9"/>
      <c r="BBW795" s="9"/>
      <c r="BBX795" s="9"/>
      <c r="BBY795" s="9"/>
      <c r="BBZ795" s="9"/>
      <c r="BCA795" s="9"/>
      <c r="BCB795" s="9"/>
      <c r="BCC795" s="9"/>
      <c r="BCD795" s="9"/>
      <c r="BCE795" s="9"/>
      <c r="BCF795" s="9"/>
      <c r="BCG795" s="9"/>
      <c r="BCH795" s="9"/>
      <c r="BCI795" s="9"/>
      <c r="BCJ795" s="9"/>
      <c r="BCK795" s="9"/>
      <c r="BCL795" s="9"/>
      <c r="BCM795" s="9"/>
      <c r="BCN795" s="9"/>
      <c r="BCO795" s="9"/>
      <c r="BCP795" s="9"/>
      <c r="BCQ795" s="9"/>
      <c r="BCR795" s="9"/>
      <c r="BCS795" s="9"/>
      <c r="BCT795" s="9"/>
      <c r="BCU795" s="9"/>
      <c r="BCV795" s="9"/>
      <c r="BCW795" s="9"/>
      <c r="BCX795" s="9"/>
      <c r="BCY795" s="9"/>
      <c r="BCZ795" s="9"/>
      <c r="BDA795" s="9"/>
      <c r="BDB795" s="9"/>
      <c r="BDC795" s="9"/>
      <c r="BDD795" s="9"/>
      <c r="BDE795" s="9"/>
      <c r="BDF795" s="9"/>
      <c r="BDG795" s="9"/>
      <c r="BDH795" s="9"/>
      <c r="BDI795" s="9"/>
      <c r="BDJ795" s="9"/>
      <c r="BDK795" s="9"/>
      <c r="BDL795" s="9"/>
      <c r="BDM795" s="9"/>
      <c r="BDN795" s="9"/>
      <c r="BDO795" s="9"/>
      <c r="BDP795" s="9"/>
      <c r="BDQ795" s="9"/>
      <c r="BDR795" s="9"/>
      <c r="BDS795" s="9"/>
      <c r="BDT795" s="9"/>
      <c r="BDU795" s="9"/>
      <c r="BDV795" s="9"/>
      <c r="BDW795" s="9"/>
      <c r="BDX795" s="9"/>
      <c r="BDY795" s="9"/>
      <c r="BDZ795" s="9"/>
      <c r="BEA795" s="9"/>
      <c r="BEB795" s="9"/>
      <c r="BEC795" s="9"/>
      <c r="BED795" s="9"/>
      <c r="BEE795" s="9"/>
      <c r="BEF795" s="9"/>
      <c r="BEG795" s="9"/>
      <c r="BEH795" s="9"/>
      <c r="BEI795" s="9"/>
      <c r="BEJ795" s="9"/>
      <c r="BEK795" s="9"/>
      <c r="BEL795" s="9"/>
      <c r="BEM795" s="9"/>
      <c r="BEN795" s="9"/>
      <c r="BEO795" s="9"/>
      <c r="BEP795" s="9"/>
      <c r="BEQ795" s="9"/>
      <c r="BER795" s="9"/>
      <c r="BES795" s="9"/>
      <c r="BET795" s="9"/>
      <c r="BEU795" s="9"/>
      <c r="BEV795" s="9"/>
      <c r="BEW795" s="9"/>
      <c r="BEX795" s="9"/>
      <c r="BEY795" s="9"/>
      <c r="BEZ795" s="9"/>
      <c r="BFA795" s="9"/>
      <c r="BFB795" s="9"/>
      <c r="BFC795" s="9"/>
      <c r="BFD795" s="9"/>
      <c r="BFE795" s="9"/>
      <c r="BFF795" s="9"/>
      <c r="BFG795" s="9"/>
      <c r="BFH795" s="9"/>
      <c r="BFI795" s="9"/>
      <c r="BFJ795" s="9"/>
      <c r="BFK795" s="9"/>
      <c r="BFL795" s="9"/>
      <c r="BFM795" s="9"/>
      <c r="BFN795" s="9"/>
      <c r="BFO795" s="9"/>
      <c r="BFP795" s="9"/>
      <c r="BFQ795" s="9"/>
      <c r="BFR795" s="9"/>
      <c r="BFS795" s="9"/>
      <c r="BFT795" s="9"/>
      <c r="BFU795" s="9"/>
      <c r="BFV795" s="9"/>
      <c r="BFW795" s="9"/>
      <c r="BFX795" s="9"/>
      <c r="BFY795" s="9"/>
      <c r="BFZ795" s="9"/>
      <c r="BGA795" s="9"/>
      <c r="BGB795" s="9"/>
      <c r="BGC795" s="9"/>
      <c r="BGD795" s="9"/>
      <c r="BGE795" s="9"/>
      <c r="BGF795" s="9"/>
      <c r="BGG795" s="9"/>
      <c r="BGH795" s="9"/>
      <c r="BGI795" s="9"/>
      <c r="BGJ795" s="9"/>
      <c r="BGK795" s="9"/>
      <c r="BGL795" s="9"/>
      <c r="BGM795" s="9"/>
      <c r="BGN795" s="9"/>
      <c r="BGO795" s="9"/>
      <c r="BGP795" s="9"/>
      <c r="BGQ795" s="9"/>
      <c r="BGR795" s="9"/>
      <c r="BGS795" s="9"/>
      <c r="BGT795" s="9"/>
      <c r="BGU795" s="9"/>
      <c r="BGV795" s="9"/>
      <c r="BGW795" s="9"/>
      <c r="BGX795" s="9"/>
      <c r="BGY795" s="9"/>
      <c r="BGZ795" s="9"/>
      <c r="BHA795" s="9"/>
      <c r="BHB795" s="9"/>
      <c r="BHC795" s="9"/>
      <c r="BHD795" s="9"/>
      <c r="BHE795" s="9"/>
      <c r="BHF795" s="9"/>
      <c r="BHG795" s="9"/>
      <c r="BHH795" s="9"/>
      <c r="BHI795" s="9"/>
      <c r="BHJ795" s="9"/>
      <c r="BHK795" s="9"/>
      <c r="BHL795" s="9"/>
      <c r="BHM795" s="9"/>
      <c r="BHN795" s="9"/>
      <c r="BHO795" s="9"/>
      <c r="BHP795" s="9"/>
      <c r="BHQ795" s="9"/>
      <c r="BHR795" s="9"/>
      <c r="BHS795" s="9"/>
      <c r="BHT795" s="9"/>
      <c r="BHU795" s="9"/>
      <c r="BHV795" s="9"/>
      <c r="BHW795" s="9"/>
      <c r="BHX795" s="9"/>
      <c r="BHY795" s="9"/>
      <c r="BHZ795" s="9"/>
      <c r="BIA795" s="9"/>
      <c r="BIB795" s="9"/>
      <c r="BIC795" s="9"/>
      <c r="BID795" s="9"/>
      <c r="BIE795" s="9"/>
      <c r="BIF795" s="9"/>
      <c r="BIG795" s="9"/>
      <c r="BIH795" s="9"/>
      <c r="BII795" s="9"/>
      <c r="BIJ795" s="9"/>
      <c r="BIK795" s="9"/>
      <c r="BIL795" s="9"/>
      <c r="BIM795" s="9"/>
      <c r="BIN795" s="9"/>
      <c r="BIO795" s="9"/>
      <c r="BIP795" s="9"/>
      <c r="BIQ795" s="9"/>
      <c r="BIR795" s="9"/>
      <c r="BIS795" s="9"/>
      <c r="BIT795" s="9"/>
      <c r="BIU795" s="9"/>
      <c r="BIV795" s="9"/>
      <c r="BIW795" s="9"/>
      <c r="BIX795" s="9"/>
      <c r="BIY795" s="9"/>
      <c r="BIZ795" s="9"/>
      <c r="BJA795" s="9"/>
      <c r="BJB795" s="9"/>
      <c r="BJC795" s="9"/>
      <c r="BJD795" s="9"/>
      <c r="BJE795" s="9"/>
      <c r="BJF795" s="9"/>
      <c r="BJG795" s="9"/>
      <c r="BJH795" s="9"/>
      <c r="BJI795" s="9"/>
      <c r="BJJ795" s="9"/>
      <c r="BJK795" s="9"/>
      <c r="BJL795" s="9"/>
      <c r="BJM795" s="9"/>
      <c r="BJN795" s="9"/>
      <c r="BJO795" s="9"/>
      <c r="BJP795" s="9"/>
      <c r="BJQ795" s="9"/>
      <c r="BJR795" s="9"/>
      <c r="BJS795" s="9"/>
      <c r="BJT795" s="9"/>
      <c r="BJU795" s="9"/>
      <c r="BJV795" s="9"/>
      <c r="BJW795" s="9"/>
      <c r="BJX795" s="9"/>
      <c r="BJY795" s="9"/>
      <c r="BJZ795" s="9"/>
      <c r="BKA795" s="9"/>
      <c r="BKB795" s="9"/>
      <c r="BKC795" s="9"/>
      <c r="BKD795" s="9"/>
      <c r="BKE795" s="9"/>
      <c r="BKF795" s="9"/>
      <c r="BKG795" s="9"/>
      <c r="BKH795" s="9"/>
      <c r="BKI795" s="9"/>
      <c r="BKJ795" s="9"/>
      <c r="BKK795" s="9"/>
      <c r="BKL795" s="9"/>
      <c r="BKM795" s="9"/>
      <c r="BKN795" s="9"/>
      <c r="BKO795" s="9"/>
      <c r="BKP795" s="9"/>
      <c r="BKQ795" s="9"/>
      <c r="BKR795" s="9"/>
      <c r="BKS795" s="9"/>
      <c r="BKT795" s="9"/>
      <c r="BKU795" s="9"/>
      <c r="BKV795" s="9"/>
      <c r="BKW795" s="9"/>
      <c r="BKX795" s="9"/>
      <c r="BKY795" s="9"/>
      <c r="BKZ795" s="9"/>
      <c r="BLA795" s="9"/>
      <c r="BLB795" s="9"/>
      <c r="BLC795" s="9"/>
      <c r="BLD795" s="9"/>
      <c r="BLE795" s="9"/>
      <c r="BLF795" s="9"/>
      <c r="BLG795" s="9"/>
      <c r="BLH795" s="9"/>
      <c r="BLI795" s="9"/>
      <c r="BLJ795" s="9"/>
      <c r="BLK795" s="9"/>
      <c r="BLL795" s="9"/>
      <c r="BLM795" s="9"/>
      <c r="BLN795" s="9"/>
      <c r="BLO795" s="9"/>
      <c r="BLP795" s="9"/>
      <c r="BLQ795" s="9"/>
      <c r="BLR795" s="9"/>
      <c r="BLS795" s="9"/>
      <c r="BLT795" s="9"/>
      <c r="BLU795" s="9"/>
      <c r="BLV795" s="9"/>
      <c r="BLW795" s="9"/>
      <c r="BLX795" s="9"/>
      <c r="BLY795" s="9"/>
      <c r="BLZ795" s="9"/>
      <c r="BMA795" s="9"/>
      <c r="BMB795" s="9"/>
      <c r="BMC795" s="9"/>
      <c r="BMD795" s="9"/>
      <c r="BME795" s="9"/>
      <c r="BMF795" s="9"/>
      <c r="BMG795" s="9"/>
      <c r="BMH795" s="9"/>
      <c r="BMI795" s="9"/>
      <c r="BMJ795" s="9"/>
      <c r="BMK795" s="9"/>
      <c r="BML795" s="9"/>
      <c r="BMM795" s="9"/>
      <c r="BMN795" s="9"/>
      <c r="BMO795" s="9"/>
      <c r="BMP795" s="9"/>
      <c r="BMQ795" s="9"/>
      <c r="BMR795" s="9"/>
      <c r="BMS795" s="9"/>
      <c r="BMT795" s="9"/>
      <c r="BMU795" s="9"/>
      <c r="BMV795" s="9"/>
      <c r="BMW795" s="9"/>
      <c r="BMX795" s="9"/>
      <c r="BMY795" s="9"/>
      <c r="BMZ795" s="9"/>
      <c r="BNA795" s="9"/>
      <c r="BNB795" s="9"/>
      <c r="BNC795" s="9"/>
      <c r="BND795" s="9"/>
      <c r="BNE795" s="9"/>
      <c r="BNF795" s="9"/>
      <c r="BNG795" s="9"/>
      <c r="BNH795" s="9"/>
      <c r="BNI795" s="9"/>
      <c r="BNJ795" s="9"/>
      <c r="BNK795" s="9"/>
      <c r="BNL795" s="9"/>
      <c r="BNM795" s="9"/>
      <c r="BNN795" s="9"/>
      <c r="BNO795" s="9"/>
      <c r="BNP795" s="9"/>
      <c r="BNQ795" s="9"/>
      <c r="BNR795" s="9"/>
      <c r="BNS795" s="9"/>
      <c r="BNT795" s="9"/>
      <c r="BNU795" s="9"/>
      <c r="BNV795" s="9"/>
      <c r="BNW795" s="9"/>
      <c r="BNX795" s="9"/>
      <c r="BNY795" s="9"/>
      <c r="BNZ795" s="9"/>
      <c r="BOA795" s="9"/>
      <c r="BOB795" s="9"/>
      <c r="BOC795" s="9"/>
      <c r="BOD795" s="9"/>
      <c r="BOE795" s="9"/>
      <c r="BOF795" s="9"/>
      <c r="BOG795" s="9"/>
      <c r="BOH795" s="9"/>
      <c r="BOI795" s="9"/>
      <c r="BOJ795" s="9"/>
      <c r="BOK795" s="9"/>
      <c r="BOL795" s="9"/>
      <c r="BOM795" s="9"/>
      <c r="BON795" s="9"/>
      <c r="BOO795" s="9"/>
      <c r="BOP795" s="9"/>
      <c r="BOQ795" s="9"/>
      <c r="BOR795" s="9"/>
      <c r="BOS795" s="9"/>
      <c r="BOT795" s="9"/>
      <c r="BOU795" s="9"/>
      <c r="BOV795" s="9"/>
      <c r="BOW795" s="9"/>
      <c r="BOX795" s="9"/>
      <c r="BOY795" s="9"/>
      <c r="BOZ795" s="9"/>
      <c r="BPA795" s="9"/>
      <c r="BPB795" s="9"/>
      <c r="BPC795" s="9"/>
      <c r="BPD795" s="9"/>
      <c r="BPE795" s="9"/>
      <c r="BPF795" s="9"/>
      <c r="BPG795" s="9"/>
    </row>
    <row r="796" spans="1:1775" s="10" customFormat="1" ht="12.5" x14ac:dyDescent="0.25">
      <c r="A796" s="120">
        <v>5</v>
      </c>
      <c r="B796" s="119" t="s">
        <v>72</v>
      </c>
      <c r="C796" s="120"/>
      <c r="D796" s="195">
        <v>835</v>
      </c>
      <c r="E796" s="63">
        <f t="shared" si="633"/>
        <v>4110.5216757500002</v>
      </c>
      <c r="F796" s="63"/>
      <c r="G796" s="61">
        <f t="shared" si="634"/>
        <v>456.26790600825001</v>
      </c>
      <c r="H796" s="60">
        <f t="shared" si="635"/>
        <v>0</v>
      </c>
      <c r="I796" s="61">
        <f t="shared" si="636"/>
        <v>371.55005427104254</v>
      </c>
      <c r="J796" s="60">
        <f t="shared" si="637"/>
        <v>20.192937732121877</v>
      </c>
      <c r="K796" s="62" t="s">
        <v>61</v>
      </c>
      <c r="L796" s="63">
        <f t="shared" si="638"/>
        <v>3262.5107777385861</v>
      </c>
      <c r="M796" s="51"/>
      <c r="N796" s="150">
        <v>3087.0109456177493</v>
      </c>
      <c r="O796" s="147"/>
      <c r="P796" s="128">
        <f t="shared" si="639"/>
        <v>175.4998321208368</v>
      </c>
      <c r="Q796" s="9"/>
      <c r="R796" s="9"/>
      <c r="S796" s="9"/>
      <c r="T796" s="9"/>
      <c r="U796" s="9"/>
      <c r="V796" s="9"/>
      <c r="W796" s="9"/>
      <c r="X796" s="9"/>
      <c r="Y796" s="9"/>
      <c r="Z796" s="9"/>
      <c r="AA796" s="9"/>
      <c r="AB796" s="9"/>
      <c r="AC796" s="9"/>
      <c r="AD796" s="9"/>
      <c r="AE796" s="9"/>
      <c r="AF796" s="9"/>
      <c r="AG796" s="9"/>
      <c r="AH796" s="9"/>
      <c r="AI796" s="9"/>
      <c r="AJ796" s="9"/>
      <c r="AK796" s="9"/>
      <c r="AL796" s="9"/>
      <c r="AM796" s="9"/>
      <c r="AN796" s="9"/>
      <c r="AO796" s="9"/>
      <c r="AP796" s="9"/>
      <c r="AQ796" s="9"/>
      <c r="AR796" s="9"/>
      <c r="AS796" s="9"/>
      <c r="AT796" s="9"/>
      <c r="AU796" s="9"/>
      <c r="AV796" s="9"/>
      <c r="AW796" s="9"/>
      <c r="AX796" s="9"/>
      <c r="AY796" s="9"/>
      <c r="AZ796" s="9"/>
      <c r="BA796" s="9"/>
      <c r="BB796" s="9"/>
      <c r="BC796" s="9"/>
      <c r="BD796" s="9"/>
      <c r="BE796" s="9"/>
      <c r="BF796" s="9"/>
      <c r="BG796" s="9"/>
      <c r="BH796" s="9"/>
      <c r="BI796" s="9"/>
      <c r="BJ796" s="9"/>
      <c r="BK796" s="9"/>
      <c r="BL796" s="9"/>
      <c r="BM796" s="9"/>
      <c r="BN796" s="9"/>
      <c r="BO796" s="9"/>
      <c r="BP796" s="9"/>
      <c r="BQ796" s="9"/>
      <c r="BR796" s="9"/>
      <c r="BS796" s="9"/>
      <c r="BT796" s="9"/>
      <c r="BU796" s="9"/>
      <c r="BV796" s="9"/>
      <c r="BW796" s="9"/>
      <c r="BX796" s="9"/>
      <c r="BY796" s="9"/>
      <c r="BZ796" s="9"/>
      <c r="CA796" s="9"/>
      <c r="CB796" s="9"/>
      <c r="CC796" s="9"/>
      <c r="CD796" s="9"/>
      <c r="CE796" s="9"/>
      <c r="CF796" s="9"/>
      <c r="CG796" s="9"/>
      <c r="CH796" s="9"/>
      <c r="CI796" s="9"/>
      <c r="CJ796" s="9"/>
      <c r="CK796" s="9"/>
      <c r="CL796" s="9"/>
      <c r="CM796" s="9"/>
      <c r="CN796" s="9"/>
      <c r="CO796" s="9"/>
      <c r="CP796" s="9"/>
      <c r="CQ796" s="9"/>
      <c r="CR796" s="9"/>
      <c r="CS796" s="9"/>
      <c r="CT796" s="9"/>
      <c r="CU796" s="9"/>
      <c r="CV796" s="9"/>
      <c r="CW796" s="9"/>
      <c r="CX796" s="9"/>
      <c r="CY796" s="9"/>
      <c r="CZ796" s="9"/>
      <c r="DA796" s="9"/>
      <c r="DB796" s="9"/>
      <c r="DC796" s="9"/>
      <c r="DD796" s="9"/>
      <c r="DE796" s="9"/>
      <c r="DF796" s="9"/>
      <c r="DG796" s="9"/>
      <c r="DH796" s="9"/>
      <c r="DI796" s="9"/>
      <c r="DJ796" s="9"/>
      <c r="DK796" s="9"/>
      <c r="DL796" s="9"/>
      <c r="DM796" s="9"/>
      <c r="DN796" s="9"/>
      <c r="DO796" s="9"/>
      <c r="DP796" s="9"/>
      <c r="DQ796" s="9"/>
      <c r="DR796" s="9"/>
      <c r="DS796" s="9"/>
      <c r="DT796" s="9"/>
      <c r="DU796" s="9"/>
      <c r="DV796" s="9"/>
      <c r="DW796" s="9"/>
      <c r="DX796" s="9"/>
      <c r="DY796" s="9"/>
      <c r="DZ796" s="9"/>
      <c r="EA796" s="9"/>
      <c r="EB796" s="9"/>
      <c r="EC796" s="9"/>
      <c r="ED796" s="9"/>
      <c r="EE796" s="9"/>
      <c r="EF796" s="9"/>
      <c r="EG796" s="9"/>
      <c r="EH796" s="9"/>
      <c r="EI796" s="9"/>
      <c r="EJ796" s="9"/>
      <c r="EK796" s="9"/>
      <c r="EL796" s="9"/>
      <c r="EM796" s="9"/>
      <c r="EN796" s="9"/>
      <c r="EO796" s="9"/>
      <c r="EP796" s="9"/>
      <c r="EQ796" s="9"/>
      <c r="ER796" s="9"/>
      <c r="ES796" s="9"/>
      <c r="ET796" s="9"/>
      <c r="EU796" s="9"/>
      <c r="EV796" s="9"/>
      <c r="EW796" s="9"/>
      <c r="EX796" s="9"/>
      <c r="EY796" s="9"/>
      <c r="EZ796" s="9"/>
      <c r="FA796" s="9"/>
      <c r="FB796" s="9"/>
      <c r="FC796" s="9"/>
      <c r="FD796" s="9"/>
      <c r="FE796" s="9"/>
      <c r="FF796" s="9"/>
      <c r="FG796" s="9"/>
      <c r="FH796" s="9"/>
      <c r="FI796" s="9"/>
      <c r="FJ796" s="9"/>
      <c r="FK796" s="9"/>
      <c r="FL796" s="9"/>
      <c r="FM796" s="9"/>
      <c r="FN796" s="9"/>
      <c r="FO796" s="9"/>
      <c r="FP796" s="9"/>
      <c r="FQ796" s="9"/>
      <c r="FR796" s="9"/>
      <c r="FS796" s="9"/>
      <c r="FT796" s="9"/>
      <c r="FU796" s="9"/>
      <c r="FV796" s="9"/>
      <c r="FW796" s="9"/>
      <c r="FX796" s="9"/>
      <c r="FY796" s="9"/>
      <c r="FZ796" s="9"/>
      <c r="GA796" s="9"/>
      <c r="GB796" s="9"/>
      <c r="GC796" s="9"/>
      <c r="GD796" s="9"/>
      <c r="GE796" s="9"/>
      <c r="GF796" s="9"/>
      <c r="GG796" s="9"/>
      <c r="GH796" s="9"/>
      <c r="GI796" s="9"/>
      <c r="GJ796" s="9"/>
      <c r="GK796" s="9"/>
      <c r="GL796" s="9"/>
      <c r="GM796" s="9"/>
      <c r="GN796" s="9"/>
      <c r="GO796" s="9"/>
      <c r="GP796" s="9"/>
      <c r="GQ796" s="9"/>
      <c r="GR796" s="9"/>
      <c r="GS796" s="9"/>
      <c r="GT796" s="9"/>
      <c r="GU796" s="9"/>
      <c r="GV796" s="9"/>
      <c r="GW796" s="9"/>
      <c r="GX796" s="9"/>
      <c r="GY796" s="9"/>
      <c r="GZ796" s="9"/>
      <c r="HA796" s="9"/>
      <c r="HB796" s="9"/>
      <c r="HC796" s="9"/>
      <c r="HD796" s="9"/>
      <c r="HE796" s="9"/>
      <c r="HF796" s="9"/>
      <c r="HG796" s="9"/>
      <c r="HH796" s="9"/>
      <c r="HI796" s="9"/>
      <c r="HJ796" s="9"/>
      <c r="HK796" s="9"/>
      <c r="HL796" s="9"/>
      <c r="HM796" s="9"/>
      <c r="HN796" s="9"/>
      <c r="HO796" s="9"/>
      <c r="HP796" s="9"/>
      <c r="HQ796" s="9"/>
      <c r="HR796" s="9"/>
      <c r="HS796" s="9"/>
      <c r="HT796" s="9"/>
      <c r="HU796" s="9"/>
      <c r="HV796" s="9"/>
      <c r="HW796" s="9"/>
      <c r="HX796" s="9"/>
      <c r="HY796" s="9"/>
      <c r="HZ796" s="9"/>
      <c r="IA796" s="9"/>
      <c r="IB796" s="9"/>
      <c r="IC796" s="9"/>
      <c r="ID796" s="9"/>
      <c r="IE796" s="9"/>
      <c r="IF796" s="9"/>
      <c r="IG796" s="9"/>
      <c r="IH796" s="9"/>
      <c r="II796" s="9"/>
      <c r="IJ796" s="9"/>
      <c r="IK796" s="9"/>
      <c r="IL796" s="9"/>
      <c r="IM796" s="9"/>
      <c r="IN796" s="9"/>
      <c r="IO796" s="9"/>
      <c r="IP796" s="9"/>
      <c r="IQ796" s="9"/>
      <c r="IR796" s="9"/>
      <c r="IS796" s="9"/>
      <c r="IT796" s="9"/>
      <c r="IU796" s="9"/>
      <c r="IV796" s="9"/>
      <c r="IW796" s="9"/>
      <c r="IX796" s="9"/>
      <c r="IY796" s="9"/>
      <c r="IZ796" s="9"/>
      <c r="JA796" s="9"/>
      <c r="JB796" s="9"/>
      <c r="JC796" s="9"/>
      <c r="JD796" s="9"/>
      <c r="JE796" s="9"/>
      <c r="JF796" s="9"/>
      <c r="JG796" s="9"/>
      <c r="JH796" s="9"/>
      <c r="JI796" s="9"/>
      <c r="JJ796" s="9"/>
      <c r="JK796" s="9"/>
      <c r="JL796" s="9"/>
      <c r="JM796" s="9"/>
      <c r="JN796" s="9"/>
      <c r="JO796" s="9"/>
      <c r="JP796" s="9"/>
      <c r="JQ796" s="9"/>
      <c r="JR796" s="9"/>
      <c r="JS796" s="9"/>
      <c r="JT796" s="9"/>
      <c r="JU796" s="9"/>
      <c r="JV796" s="9"/>
      <c r="JW796" s="9"/>
      <c r="JX796" s="9"/>
      <c r="JY796" s="9"/>
      <c r="JZ796" s="9"/>
      <c r="KA796" s="9"/>
      <c r="KB796" s="9"/>
      <c r="KC796" s="9"/>
      <c r="KD796" s="9"/>
      <c r="KE796" s="9"/>
      <c r="KF796" s="9"/>
      <c r="KG796" s="9"/>
      <c r="KH796" s="9"/>
      <c r="KI796" s="9"/>
      <c r="KJ796" s="9"/>
      <c r="KK796" s="9"/>
      <c r="KL796" s="9"/>
      <c r="KM796" s="9"/>
      <c r="KN796" s="9"/>
      <c r="KO796" s="9"/>
      <c r="KP796" s="9"/>
      <c r="KQ796" s="9"/>
      <c r="KR796" s="9"/>
      <c r="KS796" s="9"/>
      <c r="KT796" s="9"/>
      <c r="KU796" s="9"/>
      <c r="KV796" s="9"/>
      <c r="KW796" s="9"/>
      <c r="KX796" s="9"/>
      <c r="KY796" s="9"/>
      <c r="KZ796" s="9"/>
      <c r="LA796" s="9"/>
      <c r="LB796" s="9"/>
      <c r="LC796" s="9"/>
      <c r="LD796" s="9"/>
      <c r="LE796" s="9"/>
      <c r="LF796" s="9"/>
      <c r="LG796" s="9"/>
      <c r="LH796" s="9"/>
      <c r="LI796" s="9"/>
      <c r="LJ796" s="9"/>
      <c r="LK796" s="9"/>
      <c r="LL796" s="9"/>
      <c r="LM796" s="9"/>
      <c r="LN796" s="9"/>
      <c r="LO796" s="9"/>
      <c r="LP796" s="9"/>
      <c r="LQ796" s="9"/>
      <c r="LR796" s="9"/>
      <c r="LS796" s="9"/>
      <c r="LT796" s="9"/>
      <c r="LU796" s="9"/>
      <c r="LV796" s="9"/>
      <c r="LW796" s="9"/>
      <c r="LX796" s="9"/>
      <c r="LY796" s="9"/>
      <c r="LZ796" s="9"/>
      <c r="MA796" s="9"/>
      <c r="MB796" s="9"/>
      <c r="MC796" s="9"/>
      <c r="MD796" s="9"/>
      <c r="ME796" s="9"/>
      <c r="MF796" s="9"/>
      <c r="MG796" s="9"/>
      <c r="MH796" s="9"/>
      <c r="MI796" s="9"/>
      <c r="MJ796" s="9"/>
      <c r="MK796" s="9"/>
      <c r="ML796" s="9"/>
      <c r="MM796" s="9"/>
      <c r="MN796" s="9"/>
      <c r="MO796" s="9"/>
      <c r="MP796" s="9"/>
      <c r="MQ796" s="9"/>
      <c r="MR796" s="9"/>
      <c r="MS796" s="9"/>
      <c r="MT796" s="9"/>
      <c r="MU796" s="9"/>
      <c r="MV796" s="9"/>
      <c r="MW796" s="9"/>
      <c r="MX796" s="9"/>
      <c r="MY796" s="9"/>
      <c r="MZ796" s="9"/>
      <c r="NA796" s="9"/>
      <c r="NB796" s="9"/>
      <c r="NC796" s="9"/>
      <c r="ND796" s="9"/>
      <c r="NE796" s="9"/>
      <c r="NF796" s="9"/>
      <c r="NG796" s="9"/>
      <c r="NH796" s="9"/>
      <c r="NI796" s="9"/>
      <c r="NJ796" s="9"/>
      <c r="NK796" s="9"/>
      <c r="NL796" s="9"/>
      <c r="NM796" s="9"/>
      <c r="NN796" s="9"/>
      <c r="NO796" s="9"/>
      <c r="NP796" s="9"/>
      <c r="NQ796" s="9"/>
      <c r="NR796" s="9"/>
      <c r="NS796" s="9"/>
      <c r="NT796" s="9"/>
      <c r="NU796" s="9"/>
      <c r="NV796" s="9"/>
      <c r="NW796" s="9"/>
      <c r="NX796" s="9"/>
      <c r="NY796" s="9"/>
      <c r="NZ796" s="9"/>
      <c r="OA796" s="9"/>
      <c r="OB796" s="9"/>
      <c r="OC796" s="9"/>
      <c r="OD796" s="9"/>
      <c r="OE796" s="9"/>
      <c r="OF796" s="9"/>
      <c r="OG796" s="9"/>
      <c r="OH796" s="9"/>
      <c r="OI796" s="9"/>
      <c r="OJ796" s="9"/>
      <c r="OK796" s="9"/>
      <c r="OL796" s="9"/>
      <c r="OM796" s="9"/>
      <c r="ON796" s="9"/>
      <c r="OO796" s="9"/>
      <c r="OP796" s="9"/>
      <c r="OQ796" s="9"/>
      <c r="OR796" s="9"/>
      <c r="OS796" s="9"/>
      <c r="OT796" s="9"/>
      <c r="OU796" s="9"/>
      <c r="OV796" s="9"/>
      <c r="OW796" s="9"/>
      <c r="OX796" s="9"/>
      <c r="OY796" s="9"/>
      <c r="OZ796" s="9"/>
      <c r="PA796" s="9"/>
      <c r="PB796" s="9"/>
      <c r="PC796" s="9"/>
      <c r="PD796" s="9"/>
      <c r="PE796" s="9"/>
      <c r="PF796" s="9"/>
      <c r="PG796" s="9"/>
      <c r="PH796" s="9"/>
      <c r="PI796" s="9"/>
      <c r="PJ796" s="9"/>
      <c r="PK796" s="9"/>
      <c r="PL796" s="9"/>
      <c r="PM796" s="9"/>
      <c r="PN796" s="9"/>
      <c r="PO796" s="9"/>
      <c r="PP796" s="9"/>
      <c r="PQ796" s="9"/>
      <c r="PR796" s="9"/>
      <c r="PS796" s="9"/>
      <c r="PT796" s="9"/>
      <c r="PU796" s="9"/>
      <c r="PV796" s="9"/>
      <c r="PW796" s="9"/>
      <c r="PX796" s="9"/>
      <c r="PY796" s="9"/>
      <c r="PZ796" s="9"/>
      <c r="QA796" s="9"/>
      <c r="QB796" s="9"/>
      <c r="QC796" s="9"/>
      <c r="QD796" s="9"/>
      <c r="QE796" s="9"/>
      <c r="QF796" s="9"/>
      <c r="QG796" s="9"/>
      <c r="QH796" s="9"/>
      <c r="QI796" s="9"/>
      <c r="QJ796" s="9"/>
      <c r="QK796" s="9"/>
      <c r="QL796" s="9"/>
      <c r="QM796" s="9"/>
      <c r="QN796" s="9"/>
      <c r="QO796" s="9"/>
      <c r="QP796" s="9"/>
      <c r="QQ796" s="9"/>
      <c r="QR796" s="9"/>
      <c r="QS796" s="9"/>
      <c r="QT796" s="9"/>
      <c r="QU796" s="9"/>
      <c r="QV796" s="9"/>
      <c r="QW796" s="9"/>
      <c r="QX796" s="9"/>
      <c r="QY796" s="9"/>
      <c r="QZ796" s="9"/>
      <c r="RA796" s="9"/>
      <c r="RB796" s="9"/>
      <c r="RC796" s="9"/>
      <c r="RD796" s="9"/>
      <c r="RE796" s="9"/>
      <c r="RF796" s="9"/>
      <c r="RG796" s="9"/>
      <c r="RH796" s="9"/>
      <c r="RI796" s="9"/>
      <c r="RJ796" s="9"/>
      <c r="RK796" s="9"/>
      <c r="RL796" s="9"/>
      <c r="RM796" s="9"/>
      <c r="RN796" s="9"/>
      <c r="RO796" s="9"/>
      <c r="RP796" s="9"/>
      <c r="RQ796" s="9"/>
      <c r="RR796" s="9"/>
      <c r="RS796" s="9"/>
      <c r="RT796" s="9"/>
      <c r="RU796" s="9"/>
      <c r="RV796" s="9"/>
      <c r="RW796" s="9"/>
      <c r="RX796" s="9"/>
      <c r="RY796" s="9"/>
      <c r="RZ796" s="9"/>
      <c r="SA796" s="9"/>
      <c r="SB796" s="9"/>
      <c r="SC796" s="9"/>
      <c r="SD796" s="9"/>
      <c r="SE796" s="9"/>
      <c r="SF796" s="9"/>
      <c r="SG796" s="9"/>
      <c r="SH796" s="9"/>
      <c r="SI796" s="9"/>
      <c r="SJ796" s="9"/>
      <c r="SK796" s="9"/>
      <c r="SL796" s="9"/>
      <c r="SM796" s="9"/>
      <c r="SN796" s="9"/>
      <c r="SO796" s="9"/>
      <c r="SP796" s="9"/>
      <c r="SQ796" s="9"/>
      <c r="SR796" s="9"/>
      <c r="SS796" s="9"/>
      <c r="ST796" s="9"/>
      <c r="SU796" s="9"/>
      <c r="SV796" s="9"/>
      <c r="SW796" s="9"/>
      <c r="SX796" s="9"/>
      <c r="SY796" s="9"/>
      <c r="SZ796" s="9"/>
      <c r="TA796" s="9"/>
      <c r="TB796" s="9"/>
      <c r="TC796" s="9"/>
      <c r="TD796" s="9"/>
      <c r="TE796" s="9"/>
      <c r="TF796" s="9"/>
      <c r="TG796" s="9"/>
      <c r="TH796" s="9"/>
      <c r="TI796" s="9"/>
      <c r="TJ796" s="9"/>
      <c r="TK796" s="9"/>
      <c r="TL796" s="9"/>
      <c r="TM796" s="9"/>
      <c r="TN796" s="9"/>
      <c r="TO796" s="9"/>
      <c r="TP796" s="9"/>
      <c r="TQ796" s="9"/>
      <c r="TR796" s="9"/>
      <c r="TS796" s="9"/>
      <c r="TT796" s="9"/>
      <c r="TU796" s="9"/>
      <c r="TV796" s="9"/>
      <c r="TW796" s="9"/>
      <c r="TX796" s="9"/>
      <c r="TY796" s="9"/>
      <c r="TZ796" s="9"/>
      <c r="UA796" s="9"/>
      <c r="UB796" s="9"/>
      <c r="UC796" s="9"/>
      <c r="UD796" s="9"/>
      <c r="UE796" s="9"/>
      <c r="UF796" s="9"/>
      <c r="UG796" s="9"/>
      <c r="UH796" s="9"/>
      <c r="UI796" s="9"/>
      <c r="UJ796" s="9"/>
      <c r="UK796" s="9"/>
      <c r="UL796" s="9"/>
      <c r="UM796" s="9"/>
      <c r="UN796" s="9"/>
      <c r="UO796" s="9"/>
      <c r="UP796" s="9"/>
      <c r="UQ796" s="9"/>
      <c r="UR796" s="9"/>
      <c r="US796" s="9"/>
      <c r="UT796" s="9"/>
      <c r="UU796" s="9"/>
      <c r="UV796" s="9"/>
      <c r="UW796" s="9"/>
      <c r="UX796" s="9"/>
      <c r="UY796" s="9"/>
      <c r="UZ796" s="9"/>
      <c r="VA796" s="9"/>
      <c r="VB796" s="9"/>
      <c r="VC796" s="9"/>
      <c r="VD796" s="9"/>
      <c r="VE796" s="9"/>
      <c r="VF796" s="9"/>
      <c r="VG796" s="9"/>
      <c r="VH796" s="9"/>
      <c r="VI796" s="9"/>
      <c r="VJ796" s="9"/>
      <c r="VK796" s="9"/>
      <c r="VL796" s="9"/>
      <c r="VM796" s="9"/>
      <c r="VN796" s="9"/>
      <c r="VO796" s="9"/>
      <c r="VP796" s="9"/>
      <c r="VQ796" s="9"/>
      <c r="VR796" s="9"/>
      <c r="VS796" s="9"/>
      <c r="VT796" s="9"/>
      <c r="VU796" s="9"/>
      <c r="VV796" s="9"/>
      <c r="VW796" s="9"/>
      <c r="VX796" s="9"/>
      <c r="VY796" s="9"/>
      <c r="VZ796" s="9"/>
      <c r="WA796" s="9"/>
      <c r="WB796" s="9"/>
      <c r="WC796" s="9"/>
      <c r="WD796" s="9"/>
      <c r="WE796" s="9"/>
      <c r="WF796" s="9"/>
      <c r="WG796" s="9"/>
      <c r="WH796" s="9"/>
      <c r="WI796" s="9"/>
      <c r="WJ796" s="9"/>
      <c r="WK796" s="9"/>
      <c r="WL796" s="9"/>
      <c r="WM796" s="9"/>
      <c r="WN796" s="9"/>
      <c r="WO796" s="9"/>
      <c r="WP796" s="9"/>
      <c r="WQ796" s="9"/>
      <c r="WR796" s="9"/>
      <c r="WS796" s="9"/>
      <c r="WT796" s="9"/>
      <c r="WU796" s="9"/>
      <c r="WV796" s="9"/>
      <c r="WW796" s="9"/>
      <c r="WX796" s="9"/>
      <c r="WY796" s="9"/>
      <c r="WZ796" s="9"/>
      <c r="XA796" s="9"/>
      <c r="XB796" s="9"/>
      <c r="XC796" s="9"/>
      <c r="XD796" s="9"/>
      <c r="XE796" s="9"/>
      <c r="XF796" s="9"/>
      <c r="XG796" s="9"/>
      <c r="XH796" s="9"/>
      <c r="XI796" s="9"/>
      <c r="XJ796" s="9"/>
      <c r="XK796" s="9"/>
      <c r="XL796" s="9"/>
      <c r="XM796" s="9"/>
      <c r="XN796" s="9"/>
      <c r="XO796" s="9"/>
      <c r="XP796" s="9"/>
      <c r="XQ796" s="9"/>
      <c r="XR796" s="9"/>
      <c r="XS796" s="9"/>
      <c r="XT796" s="9"/>
      <c r="XU796" s="9"/>
      <c r="XV796" s="9"/>
      <c r="XW796" s="9"/>
      <c r="XX796" s="9"/>
      <c r="XY796" s="9"/>
      <c r="XZ796" s="9"/>
      <c r="YA796" s="9"/>
      <c r="YB796" s="9"/>
      <c r="YC796" s="9"/>
      <c r="YD796" s="9"/>
      <c r="YE796" s="9"/>
      <c r="YF796" s="9"/>
      <c r="YG796" s="9"/>
      <c r="YH796" s="9"/>
      <c r="YI796" s="9"/>
      <c r="YJ796" s="9"/>
      <c r="YK796" s="9"/>
      <c r="YL796" s="9"/>
      <c r="YM796" s="9"/>
      <c r="YN796" s="9"/>
      <c r="YO796" s="9"/>
      <c r="YP796" s="9"/>
      <c r="YQ796" s="9"/>
      <c r="YR796" s="9"/>
      <c r="YS796" s="9"/>
      <c r="YT796" s="9"/>
      <c r="YU796" s="9"/>
      <c r="YV796" s="9"/>
      <c r="YW796" s="9"/>
      <c r="YX796" s="9"/>
      <c r="YY796" s="9"/>
      <c r="YZ796" s="9"/>
      <c r="ZA796" s="9"/>
      <c r="ZB796" s="9"/>
      <c r="ZC796" s="9"/>
      <c r="ZD796" s="9"/>
      <c r="ZE796" s="9"/>
      <c r="ZF796" s="9"/>
      <c r="ZG796" s="9"/>
      <c r="ZH796" s="9"/>
      <c r="ZI796" s="9"/>
      <c r="ZJ796" s="9"/>
      <c r="ZK796" s="9"/>
      <c r="ZL796" s="9"/>
      <c r="ZM796" s="9"/>
      <c r="ZN796" s="9"/>
      <c r="ZO796" s="9"/>
      <c r="ZP796" s="9"/>
      <c r="ZQ796" s="9"/>
      <c r="ZR796" s="9"/>
      <c r="ZS796" s="9"/>
      <c r="ZT796" s="9"/>
      <c r="ZU796" s="9"/>
      <c r="ZV796" s="9"/>
      <c r="ZW796" s="9"/>
      <c r="ZX796" s="9"/>
      <c r="ZY796" s="9"/>
      <c r="ZZ796" s="9"/>
      <c r="AAA796" s="9"/>
      <c r="AAB796" s="9"/>
      <c r="AAC796" s="9"/>
      <c r="AAD796" s="9"/>
      <c r="AAE796" s="9"/>
      <c r="AAF796" s="9"/>
      <c r="AAG796" s="9"/>
      <c r="AAH796" s="9"/>
      <c r="AAI796" s="9"/>
      <c r="AAJ796" s="9"/>
      <c r="AAK796" s="9"/>
      <c r="AAL796" s="9"/>
      <c r="AAM796" s="9"/>
      <c r="AAN796" s="9"/>
      <c r="AAO796" s="9"/>
      <c r="AAP796" s="9"/>
      <c r="AAQ796" s="9"/>
      <c r="AAR796" s="9"/>
      <c r="AAS796" s="9"/>
      <c r="AAT796" s="9"/>
      <c r="AAU796" s="9"/>
      <c r="AAV796" s="9"/>
      <c r="AAW796" s="9"/>
      <c r="AAX796" s="9"/>
      <c r="AAY796" s="9"/>
      <c r="AAZ796" s="9"/>
      <c r="ABA796" s="9"/>
      <c r="ABB796" s="9"/>
      <c r="ABC796" s="9"/>
      <c r="ABD796" s="9"/>
      <c r="ABE796" s="9"/>
      <c r="ABF796" s="9"/>
      <c r="ABG796" s="9"/>
      <c r="ABH796" s="9"/>
      <c r="ABI796" s="9"/>
      <c r="ABJ796" s="9"/>
      <c r="ABK796" s="9"/>
      <c r="ABL796" s="9"/>
      <c r="ABM796" s="9"/>
      <c r="ABN796" s="9"/>
      <c r="ABO796" s="9"/>
      <c r="ABP796" s="9"/>
      <c r="ABQ796" s="9"/>
      <c r="ABR796" s="9"/>
      <c r="ABS796" s="9"/>
      <c r="ABT796" s="9"/>
      <c r="ABU796" s="9"/>
      <c r="ABV796" s="9"/>
      <c r="ABW796" s="9"/>
      <c r="ABX796" s="9"/>
      <c r="ABY796" s="9"/>
      <c r="ABZ796" s="9"/>
      <c r="ACA796" s="9"/>
      <c r="ACB796" s="9"/>
      <c r="ACC796" s="9"/>
      <c r="ACD796" s="9"/>
      <c r="ACE796" s="9"/>
      <c r="ACF796" s="9"/>
      <c r="ACG796" s="9"/>
      <c r="ACH796" s="9"/>
      <c r="ACI796" s="9"/>
      <c r="ACJ796" s="9"/>
      <c r="ACK796" s="9"/>
      <c r="ACL796" s="9"/>
      <c r="ACM796" s="9"/>
      <c r="ACN796" s="9"/>
      <c r="ACO796" s="9"/>
      <c r="ACP796" s="9"/>
      <c r="ACQ796" s="9"/>
      <c r="ACR796" s="9"/>
      <c r="ACS796" s="9"/>
      <c r="ACT796" s="9"/>
      <c r="ACU796" s="9"/>
      <c r="ACV796" s="9"/>
      <c r="ACW796" s="9"/>
      <c r="ACX796" s="9"/>
      <c r="ACY796" s="9"/>
      <c r="ACZ796" s="9"/>
      <c r="ADA796" s="9"/>
      <c r="ADB796" s="9"/>
      <c r="ADC796" s="9"/>
      <c r="ADD796" s="9"/>
      <c r="ADE796" s="9"/>
      <c r="ADF796" s="9"/>
      <c r="ADG796" s="9"/>
      <c r="ADH796" s="9"/>
      <c r="ADI796" s="9"/>
      <c r="ADJ796" s="9"/>
      <c r="ADK796" s="9"/>
      <c r="ADL796" s="9"/>
      <c r="ADM796" s="9"/>
      <c r="ADN796" s="9"/>
      <c r="ADO796" s="9"/>
      <c r="ADP796" s="9"/>
      <c r="ADQ796" s="9"/>
      <c r="ADR796" s="9"/>
      <c r="ADS796" s="9"/>
      <c r="ADT796" s="9"/>
      <c r="ADU796" s="9"/>
      <c r="ADV796" s="9"/>
      <c r="ADW796" s="9"/>
      <c r="ADX796" s="9"/>
      <c r="ADY796" s="9"/>
      <c r="ADZ796" s="9"/>
      <c r="AEA796" s="9"/>
      <c r="AEB796" s="9"/>
      <c r="AEC796" s="9"/>
      <c r="AED796" s="9"/>
      <c r="AEE796" s="9"/>
      <c r="AEF796" s="9"/>
      <c r="AEG796" s="9"/>
      <c r="AEH796" s="9"/>
      <c r="AEI796" s="9"/>
      <c r="AEJ796" s="9"/>
      <c r="AEK796" s="9"/>
      <c r="AEL796" s="9"/>
      <c r="AEM796" s="9"/>
      <c r="AEN796" s="9"/>
      <c r="AEO796" s="9"/>
      <c r="AEP796" s="9"/>
      <c r="AEQ796" s="9"/>
      <c r="AER796" s="9"/>
      <c r="AES796" s="9"/>
      <c r="AET796" s="9"/>
      <c r="AEU796" s="9"/>
      <c r="AEV796" s="9"/>
      <c r="AEW796" s="9"/>
      <c r="AEX796" s="9"/>
      <c r="AEY796" s="9"/>
      <c r="AEZ796" s="9"/>
      <c r="AFA796" s="9"/>
      <c r="AFB796" s="9"/>
      <c r="AFC796" s="9"/>
      <c r="AFD796" s="9"/>
      <c r="AFE796" s="9"/>
      <c r="AFF796" s="9"/>
      <c r="AFG796" s="9"/>
      <c r="AFH796" s="9"/>
      <c r="AFI796" s="9"/>
      <c r="AFJ796" s="9"/>
      <c r="AFK796" s="9"/>
      <c r="AFL796" s="9"/>
      <c r="AFM796" s="9"/>
      <c r="AFN796" s="9"/>
      <c r="AFO796" s="9"/>
      <c r="AFP796" s="9"/>
      <c r="AFQ796" s="9"/>
      <c r="AFR796" s="9"/>
      <c r="AFS796" s="9"/>
      <c r="AFT796" s="9"/>
      <c r="AFU796" s="9"/>
      <c r="AFV796" s="9"/>
      <c r="AFW796" s="9"/>
      <c r="AFX796" s="9"/>
      <c r="AFY796" s="9"/>
      <c r="AFZ796" s="9"/>
      <c r="AGA796" s="9"/>
      <c r="AGB796" s="9"/>
      <c r="AGC796" s="9"/>
      <c r="AGD796" s="9"/>
      <c r="AGE796" s="9"/>
      <c r="AGF796" s="9"/>
      <c r="AGG796" s="9"/>
      <c r="AGH796" s="9"/>
      <c r="AGI796" s="9"/>
      <c r="AGJ796" s="9"/>
      <c r="AGK796" s="9"/>
      <c r="AGL796" s="9"/>
      <c r="AGM796" s="9"/>
      <c r="AGN796" s="9"/>
      <c r="AGO796" s="9"/>
      <c r="AGP796" s="9"/>
      <c r="AGQ796" s="9"/>
      <c r="AGR796" s="9"/>
      <c r="AGS796" s="9"/>
      <c r="AGT796" s="9"/>
      <c r="AGU796" s="9"/>
      <c r="AGV796" s="9"/>
      <c r="AGW796" s="9"/>
      <c r="AGX796" s="9"/>
      <c r="AGY796" s="9"/>
      <c r="AGZ796" s="9"/>
      <c r="AHA796" s="9"/>
      <c r="AHB796" s="9"/>
      <c r="AHC796" s="9"/>
      <c r="AHD796" s="9"/>
      <c r="AHE796" s="9"/>
      <c r="AHF796" s="9"/>
      <c r="AHG796" s="9"/>
      <c r="AHH796" s="9"/>
      <c r="AHI796" s="9"/>
      <c r="AHJ796" s="9"/>
      <c r="AHK796" s="9"/>
      <c r="AHL796" s="9"/>
      <c r="AHM796" s="9"/>
      <c r="AHN796" s="9"/>
      <c r="AHO796" s="9"/>
      <c r="AHP796" s="9"/>
      <c r="AHQ796" s="9"/>
      <c r="AHR796" s="9"/>
      <c r="AHS796" s="9"/>
      <c r="AHT796" s="9"/>
      <c r="AHU796" s="9"/>
      <c r="AHV796" s="9"/>
      <c r="AHW796" s="9"/>
      <c r="AHX796" s="9"/>
      <c r="AHY796" s="9"/>
      <c r="AHZ796" s="9"/>
      <c r="AIA796" s="9"/>
      <c r="AIB796" s="9"/>
      <c r="AIC796" s="9"/>
      <c r="AID796" s="9"/>
      <c r="AIE796" s="9"/>
      <c r="AIF796" s="9"/>
      <c r="AIG796" s="9"/>
      <c r="AIH796" s="9"/>
      <c r="AII796" s="9"/>
      <c r="AIJ796" s="9"/>
      <c r="AIK796" s="9"/>
      <c r="AIL796" s="9"/>
      <c r="AIM796" s="9"/>
      <c r="AIN796" s="9"/>
      <c r="AIO796" s="9"/>
      <c r="AIP796" s="9"/>
      <c r="AIQ796" s="9"/>
      <c r="AIR796" s="9"/>
      <c r="AIS796" s="9"/>
      <c r="AIT796" s="9"/>
      <c r="AIU796" s="9"/>
      <c r="AIV796" s="9"/>
      <c r="AIW796" s="9"/>
      <c r="AIX796" s="9"/>
      <c r="AIY796" s="9"/>
      <c r="AIZ796" s="9"/>
      <c r="AJA796" s="9"/>
      <c r="AJB796" s="9"/>
      <c r="AJC796" s="9"/>
      <c r="AJD796" s="9"/>
      <c r="AJE796" s="9"/>
      <c r="AJF796" s="9"/>
      <c r="AJG796" s="9"/>
      <c r="AJH796" s="9"/>
      <c r="AJI796" s="9"/>
      <c r="AJJ796" s="9"/>
      <c r="AJK796" s="9"/>
      <c r="AJL796" s="9"/>
      <c r="AJM796" s="9"/>
      <c r="AJN796" s="9"/>
      <c r="AJO796" s="9"/>
      <c r="AJP796" s="9"/>
      <c r="AJQ796" s="9"/>
      <c r="AJR796" s="9"/>
      <c r="AJS796" s="9"/>
      <c r="AJT796" s="9"/>
      <c r="AJU796" s="9"/>
      <c r="AJV796" s="9"/>
      <c r="AJW796" s="9"/>
      <c r="AJX796" s="9"/>
      <c r="AJY796" s="9"/>
      <c r="AJZ796" s="9"/>
      <c r="AKA796" s="9"/>
      <c r="AKB796" s="9"/>
      <c r="AKC796" s="9"/>
      <c r="AKD796" s="9"/>
      <c r="AKE796" s="9"/>
      <c r="AKF796" s="9"/>
      <c r="AKG796" s="9"/>
      <c r="AKH796" s="9"/>
      <c r="AKI796" s="9"/>
      <c r="AKJ796" s="9"/>
      <c r="AKK796" s="9"/>
      <c r="AKL796" s="9"/>
      <c r="AKM796" s="9"/>
      <c r="AKN796" s="9"/>
      <c r="AKO796" s="9"/>
      <c r="AKP796" s="9"/>
      <c r="AKQ796" s="9"/>
      <c r="AKR796" s="9"/>
      <c r="AKS796" s="9"/>
      <c r="AKT796" s="9"/>
      <c r="AKU796" s="9"/>
      <c r="AKV796" s="9"/>
      <c r="AKW796" s="9"/>
      <c r="AKX796" s="9"/>
      <c r="AKY796" s="9"/>
      <c r="AKZ796" s="9"/>
      <c r="ALA796" s="9"/>
      <c r="ALB796" s="9"/>
      <c r="ALC796" s="9"/>
      <c r="ALD796" s="9"/>
      <c r="ALE796" s="9"/>
      <c r="ALF796" s="9"/>
      <c r="ALG796" s="9"/>
      <c r="ALH796" s="9"/>
      <c r="ALI796" s="9"/>
      <c r="ALJ796" s="9"/>
      <c r="ALK796" s="9"/>
      <c r="ALL796" s="9"/>
      <c r="ALM796" s="9"/>
      <c r="ALN796" s="9"/>
      <c r="ALO796" s="9"/>
      <c r="ALP796" s="9"/>
      <c r="ALQ796" s="9"/>
      <c r="ALR796" s="9"/>
      <c r="ALS796" s="9"/>
      <c r="ALT796" s="9"/>
      <c r="ALU796" s="9"/>
      <c r="ALV796" s="9"/>
      <c r="ALW796" s="9"/>
      <c r="ALX796" s="9"/>
      <c r="ALY796" s="9"/>
      <c r="ALZ796" s="9"/>
      <c r="AMA796" s="9"/>
      <c r="AMB796" s="9"/>
      <c r="AMC796" s="9"/>
      <c r="AMD796" s="9"/>
      <c r="AME796" s="9"/>
      <c r="AMF796" s="9"/>
      <c r="AMG796" s="9"/>
      <c r="AMH796" s="9"/>
      <c r="AMI796" s="9"/>
      <c r="AMJ796" s="9"/>
      <c r="AMK796" s="9"/>
      <c r="AML796" s="9"/>
      <c r="AMM796" s="9"/>
      <c r="AMN796" s="9"/>
      <c r="AMO796" s="9"/>
      <c r="AMP796" s="9"/>
      <c r="AMQ796" s="9"/>
      <c r="AMR796" s="9"/>
      <c r="AMS796" s="9"/>
      <c r="AMT796" s="9"/>
      <c r="AMU796" s="9"/>
      <c r="AMV796" s="9"/>
      <c r="AMW796" s="9"/>
      <c r="AMX796" s="9"/>
      <c r="AMY796" s="9"/>
      <c r="AMZ796" s="9"/>
      <c r="ANA796" s="9"/>
      <c r="ANB796" s="9"/>
      <c r="ANC796" s="9"/>
      <c r="AND796" s="9"/>
      <c r="ANE796" s="9"/>
      <c r="ANF796" s="9"/>
      <c r="ANG796" s="9"/>
      <c r="ANH796" s="9"/>
      <c r="ANI796" s="9"/>
      <c r="ANJ796" s="9"/>
      <c r="ANK796" s="9"/>
      <c r="ANL796" s="9"/>
      <c r="ANM796" s="9"/>
      <c r="ANN796" s="9"/>
      <c r="ANO796" s="9"/>
      <c r="ANP796" s="9"/>
      <c r="ANQ796" s="9"/>
      <c r="ANR796" s="9"/>
      <c r="ANS796" s="9"/>
      <c r="ANT796" s="9"/>
      <c r="ANU796" s="9"/>
      <c r="ANV796" s="9"/>
      <c r="ANW796" s="9"/>
      <c r="ANX796" s="9"/>
      <c r="ANY796" s="9"/>
      <c r="ANZ796" s="9"/>
      <c r="AOA796" s="9"/>
      <c r="AOB796" s="9"/>
      <c r="AOC796" s="9"/>
      <c r="AOD796" s="9"/>
      <c r="AOE796" s="9"/>
      <c r="AOF796" s="9"/>
      <c r="AOG796" s="9"/>
      <c r="AOH796" s="9"/>
      <c r="AOI796" s="9"/>
      <c r="AOJ796" s="9"/>
      <c r="AOK796" s="9"/>
      <c r="AOL796" s="9"/>
      <c r="AOM796" s="9"/>
      <c r="AON796" s="9"/>
      <c r="AOO796" s="9"/>
      <c r="AOP796" s="9"/>
      <c r="AOQ796" s="9"/>
      <c r="AOR796" s="9"/>
      <c r="AOS796" s="9"/>
      <c r="AOT796" s="9"/>
      <c r="AOU796" s="9"/>
      <c r="AOV796" s="9"/>
      <c r="AOW796" s="9"/>
      <c r="AOX796" s="9"/>
      <c r="AOY796" s="9"/>
      <c r="AOZ796" s="9"/>
      <c r="APA796" s="9"/>
      <c r="APB796" s="9"/>
      <c r="APC796" s="9"/>
      <c r="APD796" s="9"/>
      <c r="APE796" s="9"/>
      <c r="APF796" s="9"/>
      <c r="APG796" s="9"/>
      <c r="APH796" s="9"/>
      <c r="API796" s="9"/>
      <c r="APJ796" s="9"/>
      <c r="APK796" s="9"/>
      <c r="APL796" s="9"/>
      <c r="APM796" s="9"/>
      <c r="APN796" s="9"/>
      <c r="APO796" s="9"/>
      <c r="APP796" s="9"/>
      <c r="APQ796" s="9"/>
      <c r="APR796" s="9"/>
      <c r="APS796" s="9"/>
      <c r="APT796" s="9"/>
      <c r="APU796" s="9"/>
      <c r="APV796" s="9"/>
      <c r="APW796" s="9"/>
      <c r="APX796" s="9"/>
      <c r="APY796" s="9"/>
      <c r="APZ796" s="9"/>
      <c r="AQA796" s="9"/>
      <c r="AQB796" s="9"/>
      <c r="AQC796" s="9"/>
      <c r="AQD796" s="9"/>
      <c r="AQE796" s="9"/>
      <c r="AQF796" s="9"/>
      <c r="AQG796" s="9"/>
      <c r="AQH796" s="9"/>
      <c r="AQI796" s="9"/>
      <c r="AQJ796" s="9"/>
      <c r="AQK796" s="9"/>
      <c r="AQL796" s="9"/>
      <c r="AQM796" s="9"/>
      <c r="AQN796" s="9"/>
      <c r="AQO796" s="9"/>
      <c r="AQP796" s="9"/>
      <c r="AQQ796" s="9"/>
      <c r="AQR796" s="9"/>
      <c r="AQS796" s="9"/>
      <c r="AQT796" s="9"/>
      <c r="AQU796" s="9"/>
      <c r="AQV796" s="9"/>
      <c r="AQW796" s="9"/>
      <c r="AQX796" s="9"/>
      <c r="AQY796" s="9"/>
      <c r="AQZ796" s="9"/>
      <c r="ARA796" s="9"/>
      <c r="ARB796" s="9"/>
      <c r="ARC796" s="9"/>
      <c r="ARD796" s="9"/>
      <c r="ARE796" s="9"/>
      <c r="ARF796" s="9"/>
      <c r="ARG796" s="9"/>
      <c r="ARH796" s="9"/>
      <c r="ARI796" s="9"/>
      <c r="ARJ796" s="9"/>
      <c r="ARK796" s="9"/>
      <c r="ARL796" s="9"/>
      <c r="ARM796" s="9"/>
      <c r="ARN796" s="9"/>
      <c r="ARO796" s="9"/>
      <c r="ARP796" s="9"/>
      <c r="ARQ796" s="9"/>
      <c r="ARR796" s="9"/>
      <c r="ARS796" s="9"/>
      <c r="ART796" s="9"/>
      <c r="ARU796" s="9"/>
      <c r="ARV796" s="9"/>
      <c r="ARW796" s="9"/>
      <c r="ARX796" s="9"/>
      <c r="ARY796" s="9"/>
      <c r="ARZ796" s="9"/>
      <c r="ASA796" s="9"/>
      <c r="ASB796" s="9"/>
      <c r="ASC796" s="9"/>
      <c r="ASD796" s="9"/>
      <c r="ASE796" s="9"/>
      <c r="ASF796" s="9"/>
      <c r="ASG796" s="9"/>
      <c r="ASH796" s="9"/>
      <c r="ASI796" s="9"/>
      <c r="ASJ796" s="9"/>
      <c r="ASK796" s="9"/>
      <c r="ASL796" s="9"/>
      <c r="ASM796" s="9"/>
      <c r="ASN796" s="9"/>
      <c r="ASO796" s="9"/>
      <c r="ASP796" s="9"/>
      <c r="ASQ796" s="9"/>
      <c r="ASR796" s="9"/>
      <c r="ASS796" s="9"/>
      <c r="AST796" s="9"/>
      <c r="ASU796" s="9"/>
      <c r="ASV796" s="9"/>
      <c r="ASW796" s="9"/>
      <c r="ASX796" s="9"/>
      <c r="ASY796" s="9"/>
      <c r="ASZ796" s="9"/>
      <c r="ATA796" s="9"/>
      <c r="ATB796" s="9"/>
      <c r="ATC796" s="9"/>
      <c r="ATD796" s="9"/>
      <c r="ATE796" s="9"/>
      <c r="ATF796" s="9"/>
      <c r="ATG796" s="9"/>
      <c r="ATH796" s="9"/>
      <c r="ATI796" s="9"/>
      <c r="ATJ796" s="9"/>
      <c r="ATK796" s="9"/>
      <c r="ATL796" s="9"/>
      <c r="ATM796" s="9"/>
      <c r="ATN796" s="9"/>
      <c r="ATO796" s="9"/>
      <c r="ATP796" s="9"/>
      <c r="ATQ796" s="9"/>
      <c r="ATR796" s="9"/>
      <c r="ATS796" s="9"/>
      <c r="ATT796" s="9"/>
      <c r="ATU796" s="9"/>
      <c r="ATV796" s="9"/>
      <c r="ATW796" s="9"/>
      <c r="ATX796" s="9"/>
      <c r="ATY796" s="9"/>
      <c r="ATZ796" s="9"/>
      <c r="AUA796" s="9"/>
      <c r="AUB796" s="9"/>
      <c r="AUC796" s="9"/>
      <c r="AUD796" s="9"/>
      <c r="AUE796" s="9"/>
      <c r="AUF796" s="9"/>
      <c r="AUG796" s="9"/>
      <c r="AUH796" s="9"/>
      <c r="AUI796" s="9"/>
      <c r="AUJ796" s="9"/>
      <c r="AUK796" s="9"/>
      <c r="AUL796" s="9"/>
      <c r="AUM796" s="9"/>
      <c r="AUN796" s="9"/>
      <c r="AUO796" s="9"/>
      <c r="AUP796" s="9"/>
      <c r="AUQ796" s="9"/>
      <c r="AUR796" s="9"/>
      <c r="AUS796" s="9"/>
      <c r="AUT796" s="9"/>
      <c r="AUU796" s="9"/>
      <c r="AUV796" s="9"/>
      <c r="AUW796" s="9"/>
      <c r="AUX796" s="9"/>
      <c r="AUY796" s="9"/>
      <c r="AUZ796" s="9"/>
      <c r="AVA796" s="9"/>
      <c r="AVB796" s="9"/>
      <c r="AVC796" s="9"/>
      <c r="AVD796" s="9"/>
      <c r="AVE796" s="9"/>
      <c r="AVF796" s="9"/>
      <c r="AVG796" s="9"/>
      <c r="AVH796" s="9"/>
      <c r="AVI796" s="9"/>
      <c r="AVJ796" s="9"/>
      <c r="AVK796" s="9"/>
      <c r="AVL796" s="9"/>
      <c r="AVM796" s="9"/>
      <c r="AVN796" s="9"/>
      <c r="AVO796" s="9"/>
      <c r="AVP796" s="9"/>
      <c r="AVQ796" s="9"/>
      <c r="AVR796" s="9"/>
      <c r="AVS796" s="9"/>
      <c r="AVT796" s="9"/>
      <c r="AVU796" s="9"/>
      <c r="AVV796" s="9"/>
      <c r="AVW796" s="9"/>
      <c r="AVX796" s="9"/>
      <c r="AVY796" s="9"/>
      <c r="AVZ796" s="9"/>
      <c r="AWA796" s="9"/>
      <c r="AWB796" s="9"/>
      <c r="AWC796" s="9"/>
      <c r="AWD796" s="9"/>
      <c r="AWE796" s="9"/>
      <c r="AWF796" s="9"/>
      <c r="AWG796" s="9"/>
      <c r="AWH796" s="9"/>
      <c r="AWI796" s="9"/>
      <c r="AWJ796" s="9"/>
      <c r="AWK796" s="9"/>
      <c r="AWL796" s="9"/>
      <c r="AWM796" s="9"/>
      <c r="AWN796" s="9"/>
      <c r="AWO796" s="9"/>
      <c r="AWP796" s="9"/>
      <c r="AWQ796" s="9"/>
      <c r="AWR796" s="9"/>
      <c r="AWS796" s="9"/>
      <c r="AWT796" s="9"/>
      <c r="AWU796" s="9"/>
      <c r="AWV796" s="9"/>
      <c r="AWW796" s="9"/>
      <c r="AWX796" s="9"/>
      <c r="AWY796" s="9"/>
      <c r="AWZ796" s="9"/>
      <c r="AXA796" s="9"/>
      <c r="AXB796" s="9"/>
      <c r="AXC796" s="9"/>
      <c r="AXD796" s="9"/>
      <c r="AXE796" s="9"/>
      <c r="AXF796" s="9"/>
      <c r="AXG796" s="9"/>
      <c r="AXH796" s="9"/>
      <c r="AXI796" s="9"/>
      <c r="AXJ796" s="9"/>
      <c r="AXK796" s="9"/>
      <c r="AXL796" s="9"/>
      <c r="AXM796" s="9"/>
      <c r="AXN796" s="9"/>
      <c r="AXO796" s="9"/>
      <c r="AXP796" s="9"/>
      <c r="AXQ796" s="9"/>
      <c r="AXR796" s="9"/>
      <c r="AXS796" s="9"/>
      <c r="AXT796" s="9"/>
      <c r="AXU796" s="9"/>
      <c r="AXV796" s="9"/>
      <c r="AXW796" s="9"/>
      <c r="AXX796" s="9"/>
      <c r="AXY796" s="9"/>
      <c r="AXZ796" s="9"/>
      <c r="AYA796" s="9"/>
      <c r="AYB796" s="9"/>
      <c r="AYC796" s="9"/>
      <c r="AYD796" s="9"/>
      <c r="AYE796" s="9"/>
      <c r="AYF796" s="9"/>
      <c r="AYG796" s="9"/>
      <c r="AYH796" s="9"/>
      <c r="AYI796" s="9"/>
      <c r="AYJ796" s="9"/>
      <c r="AYK796" s="9"/>
      <c r="AYL796" s="9"/>
      <c r="AYM796" s="9"/>
      <c r="AYN796" s="9"/>
      <c r="AYO796" s="9"/>
      <c r="AYP796" s="9"/>
      <c r="AYQ796" s="9"/>
      <c r="AYR796" s="9"/>
      <c r="AYS796" s="9"/>
      <c r="AYT796" s="9"/>
      <c r="AYU796" s="9"/>
      <c r="AYV796" s="9"/>
      <c r="AYW796" s="9"/>
      <c r="AYX796" s="9"/>
      <c r="AYY796" s="9"/>
      <c r="AYZ796" s="9"/>
      <c r="AZA796" s="9"/>
      <c r="AZB796" s="9"/>
      <c r="AZC796" s="9"/>
      <c r="AZD796" s="9"/>
      <c r="AZE796" s="9"/>
      <c r="AZF796" s="9"/>
      <c r="AZG796" s="9"/>
      <c r="AZH796" s="9"/>
      <c r="AZI796" s="9"/>
      <c r="AZJ796" s="9"/>
      <c r="AZK796" s="9"/>
      <c r="AZL796" s="9"/>
      <c r="AZM796" s="9"/>
      <c r="AZN796" s="9"/>
      <c r="AZO796" s="9"/>
      <c r="AZP796" s="9"/>
      <c r="AZQ796" s="9"/>
      <c r="AZR796" s="9"/>
      <c r="AZS796" s="9"/>
      <c r="AZT796" s="9"/>
      <c r="AZU796" s="9"/>
      <c r="AZV796" s="9"/>
      <c r="AZW796" s="9"/>
      <c r="AZX796" s="9"/>
      <c r="AZY796" s="9"/>
      <c r="AZZ796" s="9"/>
      <c r="BAA796" s="9"/>
      <c r="BAB796" s="9"/>
      <c r="BAC796" s="9"/>
      <c r="BAD796" s="9"/>
      <c r="BAE796" s="9"/>
      <c r="BAF796" s="9"/>
      <c r="BAG796" s="9"/>
      <c r="BAH796" s="9"/>
      <c r="BAI796" s="9"/>
      <c r="BAJ796" s="9"/>
      <c r="BAK796" s="9"/>
      <c r="BAL796" s="9"/>
      <c r="BAM796" s="9"/>
      <c r="BAN796" s="9"/>
      <c r="BAO796" s="9"/>
      <c r="BAP796" s="9"/>
      <c r="BAQ796" s="9"/>
      <c r="BAR796" s="9"/>
      <c r="BAS796" s="9"/>
      <c r="BAT796" s="9"/>
      <c r="BAU796" s="9"/>
      <c r="BAV796" s="9"/>
      <c r="BAW796" s="9"/>
      <c r="BAX796" s="9"/>
      <c r="BAY796" s="9"/>
      <c r="BAZ796" s="9"/>
      <c r="BBA796" s="9"/>
      <c r="BBB796" s="9"/>
      <c r="BBC796" s="9"/>
      <c r="BBD796" s="9"/>
      <c r="BBE796" s="9"/>
      <c r="BBF796" s="9"/>
      <c r="BBG796" s="9"/>
      <c r="BBH796" s="9"/>
      <c r="BBI796" s="9"/>
      <c r="BBJ796" s="9"/>
      <c r="BBK796" s="9"/>
      <c r="BBL796" s="9"/>
      <c r="BBM796" s="9"/>
      <c r="BBN796" s="9"/>
      <c r="BBO796" s="9"/>
      <c r="BBP796" s="9"/>
      <c r="BBQ796" s="9"/>
      <c r="BBR796" s="9"/>
      <c r="BBS796" s="9"/>
      <c r="BBT796" s="9"/>
      <c r="BBU796" s="9"/>
      <c r="BBV796" s="9"/>
      <c r="BBW796" s="9"/>
      <c r="BBX796" s="9"/>
      <c r="BBY796" s="9"/>
      <c r="BBZ796" s="9"/>
      <c r="BCA796" s="9"/>
      <c r="BCB796" s="9"/>
      <c r="BCC796" s="9"/>
      <c r="BCD796" s="9"/>
      <c r="BCE796" s="9"/>
      <c r="BCF796" s="9"/>
      <c r="BCG796" s="9"/>
      <c r="BCH796" s="9"/>
      <c r="BCI796" s="9"/>
      <c r="BCJ796" s="9"/>
      <c r="BCK796" s="9"/>
      <c r="BCL796" s="9"/>
      <c r="BCM796" s="9"/>
      <c r="BCN796" s="9"/>
      <c r="BCO796" s="9"/>
      <c r="BCP796" s="9"/>
      <c r="BCQ796" s="9"/>
      <c r="BCR796" s="9"/>
      <c r="BCS796" s="9"/>
      <c r="BCT796" s="9"/>
      <c r="BCU796" s="9"/>
      <c r="BCV796" s="9"/>
      <c r="BCW796" s="9"/>
      <c r="BCX796" s="9"/>
      <c r="BCY796" s="9"/>
      <c r="BCZ796" s="9"/>
      <c r="BDA796" s="9"/>
      <c r="BDB796" s="9"/>
      <c r="BDC796" s="9"/>
      <c r="BDD796" s="9"/>
      <c r="BDE796" s="9"/>
      <c r="BDF796" s="9"/>
      <c r="BDG796" s="9"/>
      <c r="BDH796" s="9"/>
      <c r="BDI796" s="9"/>
      <c r="BDJ796" s="9"/>
      <c r="BDK796" s="9"/>
      <c r="BDL796" s="9"/>
      <c r="BDM796" s="9"/>
      <c r="BDN796" s="9"/>
      <c r="BDO796" s="9"/>
      <c r="BDP796" s="9"/>
      <c r="BDQ796" s="9"/>
      <c r="BDR796" s="9"/>
      <c r="BDS796" s="9"/>
      <c r="BDT796" s="9"/>
      <c r="BDU796" s="9"/>
      <c r="BDV796" s="9"/>
      <c r="BDW796" s="9"/>
      <c r="BDX796" s="9"/>
      <c r="BDY796" s="9"/>
      <c r="BDZ796" s="9"/>
      <c r="BEA796" s="9"/>
      <c r="BEB796" s="9"/>
      <c r="BEC796" s="9"/>
      <c r="BED796" s="9"/>
      <c r="BEE796" s="9"/>
      <c r="BEF796" s="9"/>
      <c r="BEG796" s="9"/>
      <c r="BEH796" s="9"/>
      <c r="BEI796" s="9"/>
      <c r="BEJ796" s="9"/>
      <c r="BEK796" s="9"/>
      <c r="BEL796" s="9"/>
      <c r="BEM796" s="9"/>
      <c r="BEN796" s="9"/>
      <c r="BEO796" s="9"/>
      <c r="BEP796" s="9"/>
      <c r="BEQ796" s="9"/>
      <c r="BER796" s="9"/>
      <c r="BES796" s="9"/>
      <c r="BET796" s="9"/>
      <c r="BEU796" s="9"/>
      <c r="BEV796" s="9"/>
      <c r="BEW796" s="9"/>
      <c r="BEX796" s="9"/>
      <c r="BEY796" s="9"/>
      <c r="BEZ796" s="9"/>
      <c r="BFA796" s="9"/>
      <c r="BFB796" s="9"/>
      <c r="BFC796" s="9"/>
      <c r="BFD796" s="9"/>
      <c r="BFE796" s="9"/>
      <c r="BFF796" s="9"/>
      <c r="BFG796" s="9"/>
      <c r="BFH796" s="9"/>
      <c r="BFI796" s="9"/>
      <c r="BFJ796" s="9"/>
      <c r="BFK796" s="9"/>
      <c r="BFL796" s="9"/>
      <c r="BFM796" s="9"/>
      <c r="BFN796" s="9"/>
      <c r="BFO796" s="9"/>
      <c r="BFP796" s="9"/>
      <c r="BFQ796" s="9"/>
      <c r="BFR796" s="9"/>
      <c r="BFS796" s="9"/>
      <c r="BFT796" s="9"/>
      <c r="BFU796" s="9"/>
      <c r="BFV796" s="9"/>
      <c r="BFW796" s="9"/>
      <c r="BFX796" s="9"/>
      <c r="BFY796" s="9"/>
      <c r="BFZ796" s="9"/>
      <c r="BGA796" s="9"/>
      <c r="BGB796" s="9"/>
      <c r="BGC796" s="9"/>
      <c r="BGD796" s="9"/>
      <c r="BGE796" s="9"/>
      <c r="BGF796" s="9"/>
      <c r="BGG796" s="9"/>
      <c r="BGH796" s="9"/>
      <c r="BGI796" s="9"/>
      <c r="BGJ796" s="9"/>
      <c r="BGK796" s="9"/>
      <c r="BGL796" s="9"/>
      <c r="BGM796" s="9"/>
      <c r="BGN796" s="9"/>
      <c r="BGO796" s="9"/>
      <c r="BGP796" s="9"/>
      <c r="BGQ796" s="9"/>
      <c r="BGR796" s="9"/>
      <c r="BGS796" s="9"/>
      <c r="BGT796" s="9"/>
      <c r="BGU796" s="9"/>
      <c r="BGV796" s="9"/>
      <c r="BGW796" s="9"/>
      <c r="BGX796" s="9"/>
      <c r="BGY796" s="9"/>
      <c r="BGZ796" s="9"/>
      <c r="BHA796" s="9"/>
      <c r="BHB796" s="9"/>
      <c r="BHC796" s="9"/>
      <c r="BHD796" s="9"/>
      <c r="BHE796" s="9"/>
      <c r="BHF796" s="9"/>
      <c r="BHG796" s="9"/>
      <c r="BHH796" s="9"/>
      <c r="BHI796" s="9"/>
      <c r="BHJ796" s="9"/>
      <c r="BHK796" s="9"/>
      <c r="BHL796" s="9"/>
      <c r="BHM796" s="9"/>
      <c r="BHN796" s="9"/>
      <c r="BHO796" s="9"/>
      <c r="BHP796" s="9"/>
      <c r="BHQ796" s="9"/>
      <c r="BHR796" s="9"/>
      <c r="BHS796" s="9"/>
      <c r="BHT796" s="9"/>
      <c r="BHU796" s="9"/>
      <c r="BHV796" s="9"/>
      <c r="BHW796" s="9"/>
      <c r="BHX796" s="9"/>
      <c r="BHY796" s="9"/>
      <c r="BHZ796" s="9"/>
      <c r="BIA796" s="9"/>
      <c r="BIB796" s="9"/>
      <c r="BIC796" s="9"/>
      <c r="BID796" s="9"/>
      <c r="BIE796" s="9"/>
      <c r="BIF796" s="9"/>
      <c r="BIG796" s="9"/>
      <c r="BIH796" s="9"/>
      <c r="BII796" s="9"/>
      <c r="BIJ796" s="9"/>
      <c r="BIK796" s="9"/>
      <c r="BIL796" s="9"/>
      <c r="BIM796" s="9"/>
      <c r="BIN796" s="9"/>
      <c r="BIO796" s="9"/>
      <c r="BIP796" s="9"/>
      <c r="BIQ796" s="9"/>
      <c r="BIR796" s="9"/>
      <c r="BIS796" s="9"/>
      <c r="BIT796" s="9"/>
      <c r="BIU796" s="9"/>
      <c r="BIV796" s="9"/>
      <c r="BIW796" s="9"/>
      <c r="BIX796" s="9"/>
      <c r="BIY796" s="9"/>
      <c r="BIZ796" s="9"/>
      <c r="BJA796" s="9"/>
      <c r="BJB796" s="9"/>
      <c r="BJC796" s="9"/>
      <c r="BJD796" s="9"/>
      <c r="BJE796" s="9"/>
      <c r="BJF796" s="9"/>
      <c r="BJG796" s="9"/>
      <c r="BJH796" s="9"/>
      <c r="BJI796" s="9"/>
      <c r="BJJ796" s="9"/>
      <c r="BJK796" s="9"/>
      <c r="BJL796" s="9"/>
      <c r="BJM796" s="9"/>
      <c r="BJN796" s="9"/>
      <c r="BJO796" s="9"/>
      <c r="BJP796" s="9"/>
      <c r="BJQ796" s="9"/>
      <c r="BJR796" s="9"/>
      <c r="BJS796" s="9"/>
      <c r="BJT796" s="9"/>
      <c r="BJU796" s="9"/>
      <c r="BJV796" s="9"/>
      <c r="BJW796" s="9"/>
      <c r="BJX796" s="9"/>
      <c r="BJY796" s="9"/>
      <c r="BJZ796" s="9"/>
      <c r="BKA796" s="9"/>
      <c r="BKB796" s="9"/>
      <c r="BKC796" s="9"/>
      <c r="BKD796" s="9"/>
      <c r="BKE796" s="9"/>
      <c r="BKF796" s="9"/>
      <c r="BKG796" s="9"/>
      <c r="BKH796" s="9"/>
      <c r="BKI796" s="9"/>
      <c r="BKJ796" s="9"/>
      <c r="BKK796" s="9"/>
      <c r="BKL796" s="9"/>
      <c r="BKM796" s="9"/>
      <c r="BKN796" s="9"/>
      <c r="BKO796" s="9"/>
      <c r="BKP796" s="9"/>
      <c r="BKQ796" s="9"/>
      <c r="BKR796" s="9"/>
      <c r="BKS796" s="9"/>
      <c r="BKT796" s="9"/>
      <c r="BKU796" s="9"/>
      <c r="BKV796" s="9"/>
      <c r="BKW796" s="9"/>
      <c r="BKX796" s="9"/>
      <c r="BKY796" s="9"/>
      <c r="BKZ796" s="9"/>
      <c r="BLA796" s="9"/>
      <c r="BLB796" s="9"/>
      <c r="BLC796" s="9"/>
      <c r="BLD796" s="9"/>
      <c r="BLE796" s="9"/>
      <c r="BLF796" s="9"/>
      <c r="BLG796" s="9"/>
      <c r="BLH796" s="9"/>
      <c r="BLI796" s="9"/>
      <c r="BLJ796" s="9"/>
      <c r="BLK796" s="9"/>
      <c r="BLL796" s="9"/>
      <c r="BLM796" s="9"/>
      <c r="BLN796" s="9"/>
      <c r="BLO796" s="9"/>
      <c r="BLP796" s="9"/>
      <c r="BLQ796" s="9"/>
      <c r="BLR796" s="9"/>
      <c r="BLS796" s="9"/>
      <c r="BLT796" s="9"/>
      <c r="BLU796" s="9"/>
      <c r="BLV796" s="9"/>
      <c r="BLW796" s="9"/>
      <c r="BLX796" s="9"/>
      <c r="BLY796" s="9"/>
      <c r="BLZ796" s="9"/>
      <c r="BMA796" s="9"/>
      <c r="BMB796" s="9"/>
      <c r="BMC796" s="9"/>
      <c r="BMD796" s="9"/>
      <c r="BME796" s="9"/>
      <c r="BMF796" s="9"/>
      <c r="BMG796" s="9"/>
      <c r="BMH796" s="9"/>
      <c r="BMI796" s="9"/>
      <c r="BMJ796" s="9"/>
      <c r="BMK796" s="9"/>
      <c r="BML796" s="9"/>
      <c r="BMM796" s="9"/>
      <c r="BMN796" s="9"/>
      <c r="BMO796" s="9"/>
      <c r="BMP796" s="9"/>
      <c r="BMQ796" s="9"/>
      <c r="BMR796" s="9"/>
      <c r="BMS796" s="9"/>
      <c r="BMT796" s="9"/>
      <c r="BMU796" s="9"/>
      <c r="BMV796" s="9"/>
      <c r="BMW796" s="9"/>
      <c r="BMX796" s="9"/>
      <c r="BMY796" s="9"/>
      <c r="BMZ796" s="9"/>
      <c r="BNA796" s="9"/>
      <c r="BNB796" s="9"/>
      <c r="BNC796" s="9"/>
      <c r="BND796" s="9"/>
      <c r="BNE796" s="9"/>
      <c r="BNF796" s="9"/>
      <c r="BNG796" s="9"/>
      <c r="BNH796" s="9"/>
      <c r="BNI796" s="9"/>
      <c r="BNJ796" s="9"/>
      <c r="BNK796" s="9"/>
      <c r="BNL796" s="9"/>
      <c r="BNM796" s="9"/>
      <c r="BNN796" s="9"/>
      <c r="BNO796" s="9"/>
      <c r="BNP796" s="9"/>
      <c r="BNQ796" s="9"/>
      <c r="BNR796" s="9"/>
      <c r="BNS796" s="9"/>
      <c r="BNT796" s="9"/>
      <c r="BNU796" s="9"/>
      <c r="BNV796" s="9"/>
      <c r="BNW796" s="9"/>
      <c r="BNX796" s="9"/>
      <c r="BNY796" s="9"/>
      <c r="BNZ796" s="9"/>
      <c r="BOA796" s="9"/>
      <c r="BOB796" s="9"/>
      <c r="BOC796" s="9"/>
      <c r="BOD796" s="9"/>
      <c r="BOE796" s="9"/>
      <c r="BOF796" s="9"/>
      <c r="BOG796" s="9"/>
      <c r="BOH796" s="9"/>
      <c r="BOI796" s="9"/>
      <c r="BOJ796" s="9"/>
      <c r="BOK796" s="9"/>
      <c r="BOL796" s="9"/>
      <c r="BOM796" s="9"/>
      <c r="BON796" s="9"/>
      <c r="BOO796" s="9"/>
      <c r="BOP796" s="9"/>
      <c r="BOQ796" s="9"/>
      <c r="BOR796" s="9"/>
      <c r="BOS796" s="9"/>
      <c r="BOT796" s="9"/>
      <c r="BOU796" s="9"/>
      <c r="BOV796" s="9"/>
      <c r="BOW796" s="9"/>
      <c r="BOX796" s="9"/>
      <c r="BOY796" s="9"/>
      <c r="BOZ796" s="9"/>
      <c r="BPA796" s="9"/>
      <c r="BPB796" s="9"/>
      <c r="BPC796" s="9"/>
      <c r="BPD796" s="9"/>
      <c r="BPE796" s="9"/>
      <c r="BPF796" s="9"/>
      <c r="BPG796" s="9"/>
    </row>
    <row r="797" spans="1:1775" s="10" customFormat="1" ht="12.5" x14ac:dyDescent="0.25">
      <c r="A797" s="277">
        <v>6</v>
      </c>
      <c r="B797" s="331" t="s">
        <v>43</v>
      </c>
      <c r="C797" s="120"/>
      <c r="D797" s="197">
        <v>895</v>
      </c>
      <c r="E797" s="63">
        <f t="shared" si="633"/>
        <v>4405.88850275</v>
      </c>
      <c r="F797" s="63"/>
      <c r="G797" s="61">
        <f t="shared" si="634"/>
        <v>489.05362380525003</v>
      </c>
      <c r="H797" s="60">
        <f t="shared" si="635"/>
        <v>0</v>
      </c>
      <c r="I797" s="61">
        <f t="shared" si="636"/>
        <v>398.24826176357249</v>
      </c>
      <c r="J797" s="60">
        <f t="shared" si="637"/>
        <v>21.643927269759374</v>
      </c>
      <c r="K797" s="62" t="s">
        <v>61</v>
      </c>
      <c r="L797" s="63">
        <f t="shared" si="638"/>
        <v>3496.9426899114183</v>
      </c>
      <c r="M797" s="51"/>
      <c r="N797" s="150">
        <v>3310.16836337325</v>
      </c>
      <c r="O797" s="147"/>
      <c r="P797" s="128">
        <f t="shared" si="639"/>
        <v>186.77432653816822</v>
      </c>
      <c r="Q797" s="9"/>
      <c r="R797" s="9"/>
      <c r="S797" s="9"/>
      <c r="T797" s="9"/>
      <c r="U797" s="9"/>
      <c r="V797" s="9"/>
      <c r="W797" s="9"/>
      <c r="X797" s="9"/>
      <c r="Y797" s="9"/>
      <c r="Z797" s="9"/>
      <c r="AA797" s="9"/>
      <c r="AB797" s="9"/>
      <c r="AC797" s="9"/>
      <c r="AD797" s="9"/>
      <c r="AE797" s="9"/>
      <c r="AF797" s="9"/>
      <c r="AG797" s="9"/>
      <c r="AH797" s="9"/>
      <c r="AI797" s="9"/>
      <c r="AJ797" s="9"/>
      <c r="AK797" s="9"/>
      <c r="AL797" s="9"/>
      <c r="AM797" s="9"/>
      <c r="AN797" s="9"/>
      <c r="AO797" s="9"/>
      <c r="AP797" s="9"/>
      <c r="AQ797" s="9"/>
      <c r="AR797" s="9"/>
      <c r="AS797" s="9"/>
      <c r="AT797" s="9"/>
      <c r="AU797" s="9"/>
      <c r="AV797" s="9"/>
      <c r="AW797" s="9"/>
      <c r="AX797" s="9"/>
      <c r="AY797" s="9"/>
      <c r="AZ797" s="9"/>
      <c r="BA797" s="9"/>
      <c r="BB797" s="9"/>
      <c r="BC797" s="9"/>
      <c r="BD797" s="9"/>
      <c r="BE797" s="9"/>
      <c r="BF797" s="9"/>
      <c r="BG797" s="9"/>
      <c r="BH797" s="9"/>
      <c r="BI797" s="9"/>
      <c r="BJ797" s="9"/>
      <c r="BK797" s="9"/>
      <c r="BL797" s="9"/>
      <c r="BM797" s="9"/>
      <c r="BN797" s="9"/>
      <c r="BO797" s="9"/>
      <c r="BP797" s="9"/>
      <c r="BQ797" s="9"/>
      <c r="BR797" s="9"/>
      <c r="BS797" s="9"/>
      <c r="BT797" s="9"/>
      <c r="BU797" s="9"/>
      <c r="BV797" s="9"/>
      <c r="BW797" s="9"/>
      <c r="BX797" s="9"/>
      <c r="BY797" s="9"/>
      <c r="BZ797" s="9"/>
      <c r="CA797" s="9"/>
      <c r="CB797" s="9"/>
      <c r="CC797" s="9"/>
      <c r="CD797" s="9"/>
      <c r="CE797" s="9"/>
      <c r="CF797" s="9"/>
      <c r="CG797" s="9"/>
      <c r="CH797" s="9"/>
      <c r="CI797" s="9"/>
      <c r="CJ797" s="9"/>
      <c r="CK797" s="9"/>
      <c r="CL797" s="9"/>
      <c r="CM797" s="9"/>
      <c r="CN797" s="9"/>
      <c r="CO797" s="9"/>
      <c r="CP797" s="9"/>
      <c r="CQ797" s="9"/>
      <c r="CR797" s="9"/>
      <c r="CS797" s="9"/>
      <c r="CT797" s="9"/>
      <c r="CU797" s="9"/>
      <c r="CV797" s="9"/>
      <c r="CW797" s="9"/>
      <c r="CX797" s="9"/>
      <c r="CY797" s="9"/>
      <c r="CZ797" s="9"/>
      <c r="DA797" s="9"/>
      <c r="DB797" s="9"/>
      <c r="DC797" s="9"/>
      <c r="DD797" s="9"/>
      <c r="DE797" s="9"/>
      <c r="DF797" s="9"/>
      <c r="DG797" s="9"/>
      <c r="DH797" s="9"/>
      <c r="DI797" s="9"/>
      <c r="DJ797" s="9"/>
      <c r="DK797" s="9"/>
      <c r="DL797" s="9"/>
      <c r="DM797" s="9"/>
      <c r="DN797" s="9"/>
      <c r="DO797" s="9"/>
      <c r="DP797" s="9"/>
      <c r="DQ797" s="9"/>
      <c r="DR797" s="9"/>
      <c r="DS797" s="9"/>
      <c r="DT797" s="9"/>
      <c r="DU797" s="9"/>
      <c r="DV797" s="9"/>
      <c r="DW797" s="9"/>
      <c r="DX797" s="9"/>
      <c r="DY797" s="9"/>
      <c r="DZ797" s="9"/>
      <c r="EA797" s="9"/>
      <c r="EB797" s="9"/>
      <c r="EC797" s="9"/>
      <c r="ED797" s="9"/>
      <c r="EE797" s="9"/>
      <c r="EF797" s="9"/>
      <c r="EG797" s="9"/>
      <c r="EH797" s="9"/>
      <c r="EI797" s="9"/>
      <c r="EJ797" s="9"/>
      <c r="EK797" s="9"/>
      <c r="EL797" s="9"/>
      <c r="EM797" s="9"/>
      <c r="EN797" s="9"/>
      <c r="EO797" s="9"/>
      <c r="EP797" s="9"/>
      <c r="EQ797" s="9"/>
      <c r="ER797" s="9"/>
      <c r="ES797" s="9"/>
      <c r="ET797" s="9"/>
      <c r="EU797" s="9"/>
      <c r="EV797" s="9"/>
      <c r="EW797" s="9"/>
      <c r="EX797" s="9"/>
      <c r="EY797" s="9"/>
      <c r="EZ797" s="9"/>
      <c r="FA797" s="9"/>
      <c r="FB797" s="9"/>
      <c r="FC797" s="9"/>
      <c r="FD797" s="9"/>
      <c r="FE797" s="9"/>
      <c r="FF797" s="9"/>
      <c r="FG797" s="9"/>
      <c r="FH797" s="9"/>
      <c r="FI797" s="9"/>
      <c r="FJ797" s="9"/>
      <c r="FK797" s="9"/>
      <c r="FL797" s="9"/>
      <c r="FM797" s="9"/>
      <c r="FN797" s="9"/>
      <c r="FO797" s="9"/>
      <c r="FP797" s="9"/>
      <c r="FQ797" s="9"/>
      <c r="FR797" s="9"/>
      <c r="FS797" s="9"/>
      <c r="FT797" s="9"/>
      <c r="FU797" s="9"/>
      <c r="FV797" s="9"/>
      <c r="FW797" s="9"/>
      <c r="FX797" s="9"/>
      <c r="FY797" s="9"/>
      <c r="FZ797" s="9"/>
      <c r="GA797" s="9"/>
      <c r="GB797" s="9"/>
      <c r="GC797" s="9"/>
      <c r="GD797" s="9"/>
      <c r="GE797" s="9"/>
      <c r="GF797" s="9"/>
      <c r="GG797" s="9"/>
      <c r="GH797" s="9"/>
      <c r="GI797" s="9"/>
      <c r="GJ797" s="9"/>
      <c r="GK797" s="9"/>
      <c r="GL797" s="9"/>
      <c r="GM797" s="9"/>
      <c r="GN797" s="9"/>
      <c r="GO797" s="9"/>
      <c r="GP797" s="9"/>
      <c r="GQ797" s="9"/>
      <c r="GR797" s="9"/>
      <c r="GS797" s="9"/>
      <c r="GT797" s="9"/>
      <c r="GU797" s="9"/>
      <c r="GV797" s="9"/>
      <c r="GW797" s="9"/>
      <c r="GX797" s="9"/>
      <c r="GY797" s="9"/>
      <c r="GZ797" s="9"/>
      <c r="HA797" s="9"/>
      <c r="HB797" s="9"/>
      <c r="HC797" s="9"/>
      <c r="HD797" s="9"/>
      <c r="HE797" s="9"/>
      <c r="HF797" s="9"/>
      <c r="HG797" s="9"/>
      <c r="HH797" s="9"/>
      <c r="HI797" s="9"/>
      <c r="HJ797" s="9"/>
      <c r="HK797" s="9"/>
      <c r="HL797" s="9"/>
      <c r="HM797" s="9"/>
      <c r="HN797" s="9"/>
      <c r="HO797" s="9"/>
      <c r="HP797" s="9"/>
      <c r="HQ797" s="9"/>
      <c r="HR797" s="9"/>
      <c r="HS797" s="9"/>
      <c r="HT797" s="9"/>
      <c r="HU797" s="9"/>
      <c r="HV797" s="9"/>
      <c r="HW797" s="9"/>
      <c r="HX797" s="9"/>
      <c r="HY797" s="9"/>
      <c r="HZ797" s="9"/>
      <c r="IA797" s="9"/>
      <c r="IB797" s="9"/>
      <c r="IC797" s="9"/>
      <c r="ID797" s="9"/>
      <c r="IE797" s="9"/>
      <c r="IF797" s="9"/>
      <c r="IG797" s="9"/>
      <c r="IH797" s="9"/>
      <c r="II797" s="9"/>
      <c r="IJ797" s="9"/>
      <c r="IK797" s="9"/>
      <c r="IL797" s="9"/>
      <c r="IM797" s="9"/>
      <c r="IN797" s="9"/>
      <c r="IO797" s="9"/>
      <c r="IP797" s="9"/>
      <c r="IQ797" s="9"/>
      <c r="IR797" s="9"/>
      <c r="IS797" s="9"/>
      <c r="IT797" s="9"/>
      <c r="IU797" s="9"/>
      <c r="IV797" s="9"/>
      <c r="IW797" s="9"/>
      <c r="IX797" s="9"/>
      <c r="IY797" s="9"/>
      <c r="IZ797" s="9"/>
      <c r="JA797" s="9"/>
      <c r="JB797" s="9"/>
      <c r="JC797" s="9"/>
      <c r="JD797" s="9"/>
      <c r="JE797" s="9"/>
      <c r="JF797" s="9"/>
      <c r="JG797" s="9"/>
      <c r="JH797" s="9"/>
      <c r="JI797" s="9"/>
      <c r="JJ797" s="9"/>
      <c r="JK797" s="9"/>
      <c r="JL797" s="9"/>
      <c r="JM797" s="9"/>
      <c r="JN797" s="9"/>
      <c r="JO797" s="9"/>
      <c r="JP797" s="9"/>
      <c r="JQ797" s="9"/>
      <c r="JR797" s="9"/>
      <c r="JS797" s="9"/>
      <c r="JT797" s="9"/>
      <c r="JU797" s="9"/>
      <c r="JV797" s="9"/>
      <c r="JW797" s="9"/>
      <c r="JX797" s="9"/>
      <c r="JY797" s="9"/>
      <c r="JZ797" s="9"/>
      <c r="KA797" s="9"/>
      <c r="KB797" s="9"/>
      <c r="KC797" s="9"/>
      <c r="KD797" s="9"/>
      <c r="KE797" s="9"/>
      <c r="KF797" s="9"/>
      <c r="KG797" s="9"/>
      <c r="KH797" s="9"/>
      <c r="KI797" s="9"/>
      <c r="KJ797" s="9"/>
      <c r="KK797" s="9"/>
      <c r="KL797" s="9"/>
      <c r="KM797" s="9"/>
      <c r="KN797" s="9"/>
      <c r="KO797" s="9"/>
      <c r="KP797" s="9"/>
      <c r="KQ797" s="9"/>
      <c r="KR797" s="9"/>
      <c r="KS797" s="9"/>
      <c r="KT797" s="9"/>
      <c r="KU797" s="9"/>
      <c r="KV797" s="9"/>
      <c r="KW797" s="9"/>
      <c r="KX797" s="9"/>
      <c r="KY797" s="9"/>
      <c r="KZ797" s="9"/>
      <c r="LA797" s="9"/>
      <c r="LB797" s="9"/>
      <c r="LC797" s="9"/>
      <c r="LD797" s="9"/>
      <c r="LE797" s="9"/>
      <c r="LF797" s="9"/>
      <c r="LG797" s="9"/>
      <c r="LH797" s="9"/>
      <c r="LI797" s="9"/>
      <c r="LJ797" s="9"/>
      <c r="LK797" s="9"/>
      <c r="LL797" s="9"/>
      <c r="LM797" s="9"/>
      <c r="LN797" s="9"/>
      <c r="LO797" s="9"/>
      <c r="LP797" s="9"/>
      <c r="LQ797" s="9"/>
      <c r="LR797" s="9"/>
      <c r="LS797" s="9"/>
      <c r="LT797" s="9"/>
      <c r="LU797" s="9"/>
      <c r="LV797" s="9"/>
      <c r="LW797" s="9"/>
      <c r="LX797" s="9"/>
      <c r="LY797" s="9"/>
      <c r="LZ797" s="9"/>
      <c r="MA797" s="9"/>
      <c r="MB797" s="9"/>
      <c r="MC797" s="9"/>
      <c r="MD797" s="9"/>
      <c r="ME797" s="9"/>
      <c r="MF797" s="9"/>
      <c r="MG797" s="9"/>
      <c r="MH797" s="9"/>
      <c r="MI797" s="9"/>
      <c r="MJ797" s="9"/>
      <c r="MK797" s="9"/>
      <c r="ML797" s="9"/>
      <c r="MM797" s="9"/>
      <c r="MN797" s="9"/>
      <c r="MO797" s="9"/>
      <c r="MP797" s="9"/>
      <c r="MQ797" s="9"/>
      <c r="MR797" s="9"/>
      <c r="MS797" s="9"/>
      <c r="MT797" s="9"/>
      <c r="MU797" s="9"/>
      <c r="MV797" s="9"/>
      <c r="MW797" s="9"/>
      <c r="MX797" s="9"/>
      <c r="MY797" s="9"/>
      <c r="MZ797" s="9"/>
      <c r="NA797" s="9"/>
      <c r="NB797" s="9"/>
      <c r="NC797" s="9"/>
      <c r="ND797" s="9"/>
      <c r="NE797" s="9"/>
      <c r="NF797" s="9"/>
      <c r="NG797" s="9"/>
      <c r="NH797" s="9"/>
      <c r="NI797" s="9"/>
      <c r="NJ797" s="9"/>
      <c r="NK797" s="9"/>
      <c r="NL797" s="9"/>
      <c r="NM797" s="9"/>
      <c r="NN797" s="9"/>
      <c r="NO797" s="9"/>
      <c r="NP797" s="9"/>
      <c r="NQ797" s="9"/>
      <c r="NR797" s="9"/>
      <c r="NS797" s="9"/>
      <c r="NT797" s="9"/>
      <c r="NU797" s="9"/>
      <c r="NV797" s="9"/>
      <c r="NW797" s="9"/>
      <c r="NX797" s="9"/>
      <c r="NY797" s="9"/>
      <c r="NZ797" s="9"/>
      <c r="OA797" s="9"/>
      <c r="OB797" s="9"/>
      <c r="OC797" s="9"/>
      <c r="OD797" s="9"/>
      <c r="OE797" s="9"/>
      <c r="OF797" s="9"/>
      <c r="OG797" s="9"/>
      <c r="OH797" s="9"/>
      <c r="OI797" s="9"/>
      <c r="OJ797" s="9"/>
      <c r="OK797" s="9"/>
      <c r="OL797" s="9"/>
      <c r="OM797" s="9"/>
      <c r="ON797" s="9"/>
      <c r="OO797" s="9"/>
      <c r="OP797" s="9"/>
      <c r="OQ797" s="9"/>
      <c r="OR797" s="9"/>
      <c r="OS797" s="9"/>
      <c r="OT797" s="9"/>
      <c r="OU797" s="9"/>
      <c r="OV797" s="9"/>
      <c r="OW797" s="9"/>
      <c r="OX797" s="9"/>
      <c r="OY797" s="9"/>
      <c r="OZ797" s="9"/>
      <c r="PA797" s="9"/>
      <c r="PB797" s="9"/>
      <c r="PC797" s="9"/>
      <c r="PD797" s="9"/>
      <c r="PE797" s="9"/>
      <c r="PF797" s="9"/>
      <c r="PG797" s="9"/>
      <c r="PH797" s="9"/>
      <c r="PI797" s="9"/>
      <c r="PJ797" s="9"/>
      <c r="PK797" s="9"/>
      <c r="PL797" s="9"/>
      <c r="PM797" s="9"/>
      <c r="PN797" s="9"/>
      <c r="PO797" s="9"/>
      <c r="PP797" s="9"/>
      <c r="PQ797" s="9"/>
      <c r="PR797" s="9"/>
      <c r="PS797" s="9"/>
      <c r="PT797" s="9"/>
      <c r="PU797" s="9"/>
      <c r="PV797" s="9"/>
      <c r="PW797" s="9"/>
      <c r="PX797" s="9"/>
      <c r="PY797" s="9"/>
      <c r="PZ797" s="9"/>
      <c r="QA797" s="9"/>
      <c r="QB797" s="9"/>
      <c r="QC797" s="9"/>
      <c r="QD797" s="9"/>
      <c r="QE797" s="9"/>
      <c r="QF797" s="9"/>
      <c r="QG797" s="9"/>
      <c r="QH797" s="9"/>
      <c r="QI797" s="9"/>
      <c r="QJ797" s="9"/>
      <c r="QK797" s="9"/>
      <c r="QL797" s="9"/>
      <c r="QM797" s="9"/>
      <c r="QN797" s="9"/>
      <c r="QO797" s="9"/>
      <c r="QP797" s="9"/>
      <c r="QQ797" s="9"/>
      <c r="QR797" s="9"/>
      <c r="QS797" s="9"/>
      <c r="QT797" s="9"/>
      <c r="QU797" s="9"/>
      <c r="QV797" s="9"/>
      <c r="QW797" s="9"/>
      <c r="QX797" s="9"/>
      <c r="QY797" s="9"/>
      <c r="QZ797" s="9"/>
      <c r="RA797" s="9"/>
      <c r="RB797" s="9"/>
      <c r="RC797" s="9"/>
      <c r="RD797" s="9"/>
      <c r="RE797" s="9"/>
      <c r="RF797" s="9"/>
      <c r="RG797" s="9"/>
      <c r="RH797" s="9"/>
      <c r="RI797" s="9"/>
      <c r="RJ797" s="9"/>
      <c r="RK797" s="9"/>
      <c r="RL797" s="9"/>
      <c r="RM797" s="9"/>
      <c r="RN797" s="9"/>
      <c r="RO797" s="9"/>
      <c r="RP797" s="9"/>
      <c r="RQ797" s="9"/>
      <c r="RR797" s="9"/>
      <c r="RS797" s="9"/>
      <c r="RT797" s="9"/>
      <c r="RU797" s="9"/>
      <c r="RV797" s="9"/>
      <c r="RW797" s="9"/>
      <c r="RX797" s="9"/>
      <c r="RY797" s="9"/>
      <c r="RZ797" s="9"/>
      <c r="SA797" s="9"/>
      <c r="SB797" s="9"/>
      <c r="SC797" s="9"/>
      <c r="SD797" s="9"/>
      <c r="SE797" s="9"/>
      <c r="SF797" s="9"/>
      <c r="SG797" s="9"/>
      <c r="SH797" s="9"/>
      <c r="SI797" s="9"/>
      <c r="SJ797" s="9"/>
      <c r="SK797" s="9"/>
      <c r="SL797" s="9"/>
      <c r="SM797" s="9"/>
      <c r="SN797" s="9"/>
      <c r="SO797" s="9"/>
      <c r="SP797" s="9"/>
      <c r="SQ797" s="9"/>
      <c r="SR797" s="9"/>
      <c r="SS797" s="9"/>
      <c r="ST797" s="9"/>
      <c r="SU797" s="9"/>
      <c r="SV797" s="9"/>
      <c r="SW797" s="9"/>
      <c r="SX797" s="9"/>
      <c r="SY797" s="9"/>
      <c r="SZ797" s="9"/>
      <c r="TA797" s="9"/>
      <c r="TB797" s="9"/>
      <c r="TC797" s="9"/>
      <c r="TD797" s="9"/>
      <c r="TE797" s="9"/>
      <c r="TF797" s="9"/>
      <c r="TG797" s="9"/>
      <c r="TH797" s="9"/>
      <c r="TI797" s="9"/>
      <c r="TJ797" s="9"/>
      <c r="TK797" s="9"/>
      <c r="TL797" s="9"/>
      <c r="TM797" s="9"/>
      <c r="TN797" s="9"/>
      <c r="TO797" s="9"/>
      <c r="TP797" s="9"/>
      <c r="TQ797" s="9"/>
      <c r="TR797" s="9"/>
      <c r="TS797" s="9"/>
      <c r="TT797" s="9"/>
      <c r="TU797" s="9"/>
      <c r="TV797" s="9"/>
      <c r="TW797" s="9"/>
      <c r="TX797" s="9"/>
      <c r="TY797" s="9"/>
      <c r="TZ797" s="9"/>
      <c r="UA797" s="9"/>
      <c r="UB797" s="9"/>
      <c r="UC797" s="9"/>
      <c r="UD797" s="9"/>
      <c r="UE797" s="9"/>
      <c r="UF797" s="9"/>
      <c r="UG797" s="9"/>
      <c r="UH797" s="9"/>
      <c r="UI797" s="9"/>
      <c r="UJ797" s="9"/>
      <c r="UK797" s="9"/>
      <c r="UL797" s="9"/>
      <c r="UM797" s="9"/>
      <c r="UN797" s="9"/>
      <c r="UO797" s="9"/>
      <c r="UP797" s="9"/>
      <c r="UQ797" s="9"/>
      <c r="UR797" s="9"/>
      <c r="US797" s="9"/>
      <c r="UT797" s="9"/>
      <c r="UU797" s="9"/>
      <c r="UV797" s="9"/>
      <c r="UW797" s="9"/>
      <c r="UX797" s="9"/>
      <c r="UY797" s="9"/>
      <c r="UZ797" s="9"/>
      <c r="VA797" s="9"/>
      <c r="VB797" s="9"/>
      <c r="VC797" s="9"/>
      <c r="VD797" s="9"/>
      <c r="VE797" s="9"/>
      <c r="VF797" s="9"/>
      <c r="VG797" s="9"/>
      <c r="VH797" s="9"/>
      <c r="VI797" s="9"/>
      <c r="VJ797" s="9"/>
      <c r="VK797" s="9"/>
      <c r="VL797" s="9"/>
      <c r="VM797" s="9"/>
      <c r="VN797" s="9"/>
      <c r="VO797" s="9"/>
      <c r="VP797" s="9"/>
      <c r="VQ797" s="9"/>
      <c r="VR797" s="9"/>
      <c r="VS797" s="9"/>
      <c r="VT797" s="9"/>
      <c r="VU797" s="9"/>
      <c r="VV797" s="9"/>
      <c r="VW797" s="9"/>
      <c r="VX797" s="9"/>
      <c r="VY797" s="9"/>
      <c r="VZ797" s="9"/>
      <c r="WA797" s="9"/>
      <c r="WB797" s="9"/>
      <c r="WC797" s="9"/>
      <c r="WD797" s="9"/>
      <c r="WE797" s="9"/>
      <c r="WF797" s="9"/>
      <c r="WG797" s="9"/>
      <c r="WH797" s="9"/>
      <c r="WI797" s="9"/>
      <c r="WJ797" s="9"/>
      <c r="WK797" s="9"/>
      <c r="WL797" s="9"/>
      <c r="WM797" s="9"/>
      <c r="WN797" s="9"/>
      <c r="WO797" s="9"/>
      <c r="WP797" s="9"/>
      <c r="WQ797" s="9"/>
      <c r="WR797" s="9"/>
      <c r="WS797" s="9"/>
      <c r="WT797" s="9"/>
      <c r="WU797" s="9"/>
      <c r="WV797" s="9"/>
      <c r="WW797" s="9"/>
      <c r="WX797" s="9"/>
      <c r="WY797" s="9"/>
      <c r="WZ797" s="9"/>
      <c r="XA797" s="9"/>
      <c r="XB797" s="9"/>
      <c r="XC797" s="9"/>
      <c r="XD797" s="9"/>
      <c r="XE797" s="9"/>
      <c r="XF797" s="9"/>
      <c r="XG797" s="9"/>
      <c r="XH797" s="9"/>
      <c r="XI797" s="9"/>
      <c r="XJ797" s="9"/>
      <c r="XK797" s="9"/>
      <c r="XL797" s="9"/>
      <c r="XM797" s="9"/>
      <c r="XN797" s="9"/>
      <c r="XO797" s="9"/>
      <c r="XP797" s="9"/>
      <c r="XQ797" s="9"/>
      <c r="XR797" s="9"/>
      <c r="XS797" s="9"/>
      <c r="XT797" s="9"/>
      <c r="XU797" s="9"/>
      <c r="XV797" s="9"/>
      <c r="XW797" s="9"/>
      <c r="XX797" s="9"/>
      <c r="XY797" s="9"/>
      <c r="XZ797" s="9"/>
      <c r="YA797" s="9"/>
      <c r="YB797" s="9"/>
      <c r="YC797" s="9"/>
      <c r="YD797" s="9"/>
      <c r="YE797" s="9"/>
      <c r="YF797" s="9"/>
      <c r="YG797" s="9"/>
      <c r="YH797" s="9"/>
      <c r="YI797" s="9"/>
      <c r="YJ797" s="9"/>
      <c r="YK797" s="9"/>
      <c r="YL797" s="9"/>
      <c r="YM797" s="9"/>
      <c r="YN797" s="9"/>
      <c r="YO797" s="9"/>
      <c r="YP797" s="9"/>
      <c r="YQ797" s="9"/>
      <c r="YR797" s="9"/>
      <c r="YS797" s="9"/>
      <c r="YT797" s="9"/>
      <c r="YU797" s="9"/>
      <c r="YV797" s="9"/>
      <c r="YW797" s="9"/>
      <c r="YX797" s="9"/>
      <c r="YY797" s="9"/>
      <c r="YZ797" s="9"/>
      <c r="ZA797" s="9"/>
      <c r="ZB797" s="9"/>
      <c r="ZC797" s="9"/>
      <c r="ZD797" s="9"/>
      <c r="ZE797" s="9"/>
      <c r="ZF797" s="9"/>
      <c r="ZG797" s="9"/>
      <c r="ZH797" s="9"/>
      <c r="ZI797" s="9"/>
      <c r="ZJ797" s="9"/>
      <c r="ZK797" s="9"/>
      <c r="ZL797" s="9"/>
      <c r="ZM797" s="9"/>
      <c r="ZN797" s="9"/>
      <c r="ZO797" s="9"/>
      <c r="ZP797" s="9"/>
      <c r="ZQ797" s="9"/>
      <c r="ZR797" s="9"/>
      <c r="ZS797" s="9"/>
      <c r="ZT797" s="9"/>
      <c r="ZU797" s="9"/>
      <c r="ZV797" s="9"/>
      <c r="ZW797" s="9"/>
      <c r="ZX797" s="9"/>
      <c r="ZY797" s="9"/>
      <c r="ZZ797" s="9"/>
      <c r="AAA797" s="9"/>
      <c r="AAB797" s="9"/>
      <c r="AAC797" s="9"/>
      <c r="AAD797" s="9"/>
      <c r="AAE797" s="9"/>
      <c r="AAF797" s="9"/>
      <c r="AAG797" s="9"/>
      <c r="AAH797" s="9"/>
      <c r="AAI797" s="9"/>
      <c r="AAJ797" s="9"/>
      <c r="AAK797" s="9"/>
      <c r="AAL797" s="9"/>
      <c r="AAM797" s="9"/>
      <c r="AAN797" s="9"/>
      <c r="AAO797" s="9"/>
      <c r="AAP797" s="9"/>
      <c r="AAQ797" s="9"/>
      <c r="AAR797" s="9"/>
      <c r="AAS797" s="9"/>
      <c r="AAT797" s="9"/>
      <c r="AAU797" s="9"/>
      <c r="AAV797" s="9"/>
      <c r="AAW797" s="9"/>
      <c r="AAX797" s="9"/>
      <c r="AAY797" s="9"/>
      <c r="AAZ797" s="9"/>
      <c r="ABA797" s="9"/>
      <c r="ABB797" s="9"/>
      <c r="ABC797" s="9"/>
      <c r="ABD797" s="9"/>
      <c r="ABE797" s="9"/>
      <c r="ABF797" s="9"/>
      <c r="ABG797" s="9"/>
      <c r="ABH797" s="9"/>
      <c r="ABI797" s="9"/>
      <c r="ABJ797" s="9"/>
      <c r="ABK797" s="9"/>
      <c r="ABL797" s="9"/>
      <c r="ABM797" s="9"/>
      <c r="ABN797" s="9"/>
      <c r="ABO797" s="9"/>
      <c r="ABP797" s="9"/>
      <c r="ABQ797" s="9"/>
      <c r="ABR797" s="9"/>
      <c r="ABS797" s="9"/>
      <c r="ABT797" s="9"/>
      <c r="ABU797" s="9"/>
      <c r="ABV797" s="9"/>
      <c r="ABW797" s="9"/>
      <c r="ABX797" s="9"/>
      <c r="ABY797" s="9"/>
      <c r="ABZ797" s="9"/>
      <c r="ACA797" s="9"/>
      <c r="ACB797" s="9"/>
      <c r="ACC797" s="9"/>
      <c r="ACD797" s="9"/>
      <c r="ACE797" s="9"/>
      <c r="ACF797" s="9"/>
      <c r="ACG797" s="9"/>
      <c r="ACH797" s="9"/>
      <c r="ACI797" s="9"/>
      <c r="ACJ797" s="9"/>
      <c r="ACK797" s="9"/>
      <c r="ACL797" s="9"/>
      <c r="ACM797" s="9"/>
      <c r="ACN797" s="9"/>
      <c r="ACO797" s="9"/>
      <c r="ACP797" s="9"/>
      <c r="ACQ797" s="9"/>
      <c r="ACR797" s="9"/>
      <c r="ACS797" s="9"/>
      <c r="ACT797" s="9"/>
      <c r="ACU797" s="9"/>
      <c r="ACV797" s="9"/>
      <c r="ACW797" s="9"/>
      <c r="ACX797" s="9"/>
      <c r="ACY797" s="9"/>
      <c r="ACZ797" s="9"/>
      <c r="ADA797" s="9"/>
      <c r="ADB797" s="9"/>
      <c r="ADC797" s="9"/>
      <c r="ADD797" s="9"/>
      <c r="ADE797" s="9"/>
      <c r="ADF797" s="9"/>
      <c r="ADG797" s="9"/>
      <c r="ADH797" s="9"/>
      <c r="ADI797" s="9"/>
      <c r="ADJ797" s="9"/>
      <c r="ADK797" s="9"/>
      <c r="ADL797" s="9"/>
      <c r="ADM797" s="9"/>
      <c r="ADN797" s="9"/>
      <c r="ADO797" s="9"/>
      <c r="ADP797" s="9"/>
      <c r="ADQ797" s="9"/>
      <c r="ADR797" s="9"/>
      <c r="ADS797" s="9"/>
      <c r="ADT797" s="9"/>
      <c r="ADU797" s="9"/>
      <c r="ADV797" s="9"/>
      <c r="ADW797" s="9"/>
      <c r="ADX797" s="9"/>
      <c r="ADY797" s="9"/>
      <c r="ADZ797" s="9"/>
      <c r="AEA797" s="9"/>
      <c r="AEB797" s="9"/>
      <c r="AEC797" s="9"/>
      <c r="AED797" s="9"/>
      <c r="AEE797" s="9"/>
      <c r="AEF797" s="9"/>
      <c r="AEG797" s="9"/>
      <c r="AEH797" s="9"/>
      <c r="AEI797" s="9"/>
      <c r="AEJ797" s="9"/>
      <c r="AEK797" s="9"/>
      <c r="AEL797" s="9"/>
      <c r="AEM797" s="9"/>
      <c r="AEN797" s="9"/>
      <c r="AEO797" s="9"/>
      <c r="AEP797" s="9"/>
      <c r="AEQ797" s="9"/>
      <c r="AER797" s="9"/>
      <c r="AES797" s="9"/>
      <c r="AET797" s="9"/>
      <c r="AEU797" s="9"/>
      <c r="AEV797" s="9"/>
      <c r="AEW797" s="9"/>
      <c r="AEX797" s="9"/>
      <c r="AEY797" s="9"/>
      <c r="AEZ797" s="9"/>
      <c r="AFA797" s="9"/>
      <c r="AFB797" s="9"/>
      <c r="AFC797" s="9"/>
      <c r="AFD797" s="9"/>
      <c r="AFE797" s="9"/>
      <c r="AFF797" s="9"/>
      <c r="AFG797" s="9"/>
      <c r="AFH797" s="9"/>
      <c r="AFI797" s="9"/>
      <c r="AFJ797" s="9"/>
      <c r="AFK797" s="9"/>
      <c r="AFL797" s="9"/>
      <c r="AFM797" s="9"/>
      <c r="AFN797" s="9"/>
      <c r="AFO797" s="9"/>
      <c r="AFP797" s="9"/>
      <c r="AFQ797" s="9"/>
      <c r="AFR797" s="9"/>
      <c r="AFS797" s="9"/>
      <c r="AFT797" s="9"/>
      <c r="AFU797" s="9"/>
      <c r="AFV797" s="9"/>
      <c r="AFW797" s="9"/>
      <c r="AFX797" s="9"/>
      <c r="AFY797" s="9"/>
      <c r="AFZ797" s="9"/>
      <c r="AGA797" s="9"/>
      <c r="AGB797" s="9"/>
      <c r="AGC797" s="9"/>
      <c r="AGD797" s="9"/>
      <c r="AGE797" s="9"/>
      <c r="AGF797" s="9"/>
      <c r="AGG797" s="9"/>
      <c r="AGH797" s="9"/>
      <c r="AGI797" s="9"/>
      <c r="AGJ797" s="9"/>
      <c r="AGK797" s="9"/>
      <c r="AGL797" s="9"/>
      <c r="AGM797" s="9"/>
      <c r="AGN797" s="9"/>
      <c r="AGO797" s="9"/>
      <c r="AGP797" s="9"/>
      <c r="AGQ797" s="9"/>
      <c r="AGR797" s="9"/>
      <c r="AGS797" s="9"/>
      <c r="AGT797" s="9"/>
      <c r="AGU797" s="9"/>
      <c r="AGV797" s="9"/>
      <c r="AGW797" s="9"/>
      <c r="AGX797" s="9"/>
      <c r="AGY797" s="9"/>
      <c r="AGZ797" s="9"/>
      <c r="AHA797" s="9"/>
      <c r="AHB797" s="9"/>
      <c r="AHC797" s="9"/>
      <c r="AHD797" s="9"/>
      <c r="AHE797" s="9"/>
      <c r="AHF797" s="9"/>
      <c r="AHG797" s="9"/>
      <c r="AHH797" s="9"/>
      <c r="AHI797" s="9"/>
      <c r="AHJ797" s="9"/>
      <c r="AHK797" s="9"/>
      <c r="AHL797" s="9"/>
      <c r="AHM797" s="9"/>
      <c r="AHN797" s="9"/>
      <c r="AHO797" s="9"/>
      <c r="AHP797" s="9"/>
      <c r="AHQ797" s="9"/>
      <c r="AHR797" s="9"/>
      <c r="AHS797" s="9"/>
      <c r="AHT797" s="9"/>
      <c r="AHU797" s="9"/>
      <c r="AHV797" s="9"/>
      <c r="AHW797" s="9"/>
      <c r="AHX797" s="9"/>
      <c r="AHY797" s="9"/>
      <c r="AHZ797" s="9"/>
      <c r="AIA797" s="9"/>
      <c r="AIB797" s="9"/>
      <c r="AIC797" s="9"/>
      <c r="AID797" s="9"/>
      <c r="AIE797" s="9"/>
      <c r="AIF797" s="9"/>
      <c r="AIG797" s="9"/>
      <c r="AIH797" s="9"/>
      <c r="AII797" s="9"/>
      <c r="AIJ797" s="9"/>
      <c r="AIK797" s="9"/>
      <c r="AIL797" s="9"/>
      <c r="AIM797" s="9"/>
      <c r="AIN797" s="9"/>
      <c r="AIO797" s="9"/>
      <c r="AIP797" s="9"/>
      <c r="AIQ797" s="9"/>
      <c r="AIR797" s="9"/>
      <c r="AIS797" s="9"/>
      <c r="AIT797" s="9"/>
      <c r="AIU797" s="9"/>
      <c r="AIV797" s="9"/>
      <c r="AIW797" s="9"/>
      <c r="AIX797" s="9"/>
      <c r="AIY797" s="9"/>
      <c r="AIZ797" s="9"/>
      <c r="AJA797" s="9"/>
      <c r="AJB797" s="9"/>
      <c r="AJC797" s="9"/>
      <c r="AJD797" s="9"/>
      <c r="AJE797" s="9"/>
      <c r="AJF797" s="9"/>
      <c r="AJG797" s="9"/>
      <c r="AJH797" s="9"/>
      <c r="AJI797" s="9"/>
      <c r="AJJ797" s="9"/>
      <c r="AJK797" s="9"/>
      <c r="AJL797" s="9"/>
      <c r="AJM797" s="9"/>
      <c r="AJN797" s="9"/>
      <c r="AJO797" s="9"/>
      <c r="AJP797" s="9"/>
      <c r="AJQ797" s="9"/>
      <c r="AJR797" s="9"/>
      <c r="AJS797" s="9"/>
      <c r="AJT797" s="9"/>
      <c r="AJU797" s="9"/>
      <c r="AJV797" s="9"/>
      <c r="AJW797" s="9"/>
      <c r="AJX797" s="9"/>
      <c r="AJY797" s="9"/>
      <c r="AJZ797" s="9"/>
      <c r="AKA797" s="9"/>
      <c r="AKB797" s="9"/>
      <c r="AKC797" s="9"/>
      <c r="AKD797" s="9"/>
      <c r="AKE797" s="9"/>
      <c r="AKF797" s="9"/>
      <c r="AKG797" s="9"/>
      <c r="AKH797" s="9"/>
      <c r="AKI797" s="9"/>
      <c r="AKJ797" s="9"/>
      <c r="AKK797" s="9"/>
      <c r="AKL797" s="9"/>
      <c r="AKM797" s="9"/>
      <c r="AKN797" s="9"/>
      <c r="AKO797" s="9"/>
      <c r="AKP797" s="9"/>
      <c r="AKQ797" s="9"/>
      <c r="AKR797" s="9"/>
      <c r="AKS797" s="9"/>
      <c r="AKT797" s="9"/>
      <c r="AKU797" s="9"/>
      <c r="AKV797" s="9"/>
      <c r="AKW797" s="9"/>
      <c r="AKX797" s="9"/>
      <c r="AKY797" s="9"/>
      <c r="AKZ797" s="9"/>
      <c r="ALA797" s="9"/>
      <c r="ALB797" s="9"/>
      <c r="ALC797" s="9"/>
      <c r="ALD797" s="9"/>
      <c r="ALE797" s="9"/>
      <c r="ALF797" s="9"/>
      <c r="ALG797" s="9"/>
      <c r="ALH797" s="9"/>
      <c r="ALI797" s="9"/>
      <c r="ALJ797" s="9"/>
      <c r="ALK797" s="9"/>
      <c r="ALL797" s="9"/>
      <c r="ALM797" s="9"/>
      <c r="ALN797" s="9"/>
      <c r="ALO797" s="9"/>
      <c r="ALP797" s="9"/>
      <c r="ALQ797" s="9"/>
      <c r="ALR797" s="9"/>
      <c r="ALS797" s="9"/>
      <c r="ALT797" s="9"/>
      <c r="ALU797" s="9"/>
      <c r="ALV797" s="9"/>
      <c r="ALW797" s="9"/>
      <c r="ALX797" s="9"/>
      <c r="ALY797" s="9"/>
      <c r="ALZ797" s="9"/>
      <c r="AMA797" s="9"/>
      <c r="AMB797" s="9"/>
      <c r="AMC797" s="9"/>
      <c r="AMD797" s="9"/>
      <c r="AME797" s="9"/>
      <c r="AMF797" s="9"/>
      <c r="AMG797" s="9"/>
      <c r="AMH797" s="9"/>
      <c r="AMI797" s="9"/>
      <c r="AMJ797" s="9"/>
      <c r="AMK797" s="9"/>
      <c r="AML797" s="9"/>
      <c r="AMM797" s="9"/>
      <c r="AMN797" s="9"/>
      <c r="AMO797" s="9"/>
      <c r="AMP797" s="9"/>
      <c r="AMQ797" s="9"/>
      <c r="AMR797" s="9"/>
      <c r="AMS797" s="9"/>
      <c r="AMT797" s="9"/>
      <c r="AMU797" s="9"/>
      <c r="AMV797" s="9"/>
      <c r="AMW797" s="9"/>
      <c r="AMX797" s="9"/>
      <c r="AMY797" s="9"/>
      <c r="AMZ797" s="9"/>
      <c r="ANA797" s="9"/>
      <c r="ANB797" s="9"/>
      <c r="ANC797" s="9"/>
      <c r="AND797" s="9"/>
      <c r="ANE797" s="9"/>
      <c r="ANF797" s="9"/>
      <c r="ANG797" s="9"/>
      <c r="ANH797" s="9"/>
      <c r="ANI797" s="9"/>
      <c r="ANJ797" s="9"/>
      <c r="ANK797" s="9"/>
      <c r="ANL797" s="9"/>
      <c r="ANM797" s="9"/>
      <c r="ANN797" s="9"/>
      <c r="ANO797" s="9"/>
      <c r="ANP797" s="9"/>
      <c r="ANQ797" s="9"/>
      <c r="ANR797" s="9"/>
      <c r="ANS797" s="9"/>
      <c r="ANT797" s="9"/>
      <c r="ANU797" s="9"/>
      <c r="ANV797" s="9"/>
      <c r="ANW797" s="9"/>
      <c r="ANX797" s="9"/>
      <c r="ANY797" s="9"/>
      <c r="ANZ797" s="9"/>
      <c r="AOA797" s="9"/>
      <c r="AOB797" s="9"/>
      <c r="AOC797" s="9"/>
      <c r="AOD797" s="9"/>
      <c r="AOE797" s="9"/>
      <c r="AOF797" s="9"/>
      <c r="AOG797" s="9"/>
      <c r="AOH797" s="9"/>
      <c r="AOI797" s="9"/>
      <c r="AOJ797" s="9"/>
      <c r="AOK797" s="9"/>
      <c r="AOL797" s="9"/>
      <c r="AOM797" s="9"/>
      <c r="AON797" s="9"/>
      <c r="AOO797" s="9"/>
      <c r="AOP797" s="9"/>
      <c r="AOQ797" s="9"/>
      <c r="AOR797" s="9"/>
      <c r="AOS797" s="9"/>
      <c r="AOT797" s="9"/>
      <c r="AOU797" s="9"/>
      <c r="AOV797" s="9"/>
      <c r="AOW797" s="9"/>
      <c r="AOX797" s="9"/>
      <c r="AOY797" s="9"/>
      <c r="AOZ797" s="9"/>
      <c r="APA797" s="9"/>
      <c r="APB797" s="9"/>
      <c r="APC797" s="9"/>
      <c r="APD797" s="9"/>
      <c r="APE797" s="9"/>
      <c r="APF797" s="9"/>
      <c r="APG797" s="9"/>
      <c r="APH797" s="9"/>
      <c r="API797" s="9"/>
      <c r="APJ797" s="9"/>
      <c r="APK797" s="9"/>
      <c r="APL797" s="9"/>
      <c r="APM797" s="9"/>
      <c r="APN797" s="9"/>
      <c r="APO797" s="9"/>
      <c r="APP797" s="9"/>
      <c r="APQ797" s="9"/>
      <c r="APR797" s="9"/>
      <c r="APS797" s="9"/>
      <c r="APT797" s="9"/>
      <c r="APU797" s="9"/>
      <c r="APV797" s="9"/>
      <c r="APW797" s="9"/>
      <c r="APX797" s="9"/>
      <c r="APY797" s="9"/>
      <c r="APZ797" s="9"/>
      <c r="AQA797" s="9"/>
      <c r="AQB797" s="9"/>
      <c r="AQC797" s="9"/>
      <c r="AQD797" s="9"/>
      <c r="AQE797" s="9"/>
      <c r="AQF797" s="9"/>
      <c r="AQG797" s="9"/>
      <c r="AQH797" s="9"/>
      <c r="AQI797" s="9"/>
      <c r="AQJ797" s="9"/>
      <c r="AQK797" s="9"/>
      <c r="AQL797" s="9"/>
      <c r="AQM797" s="9"/>
      <c r="AQN797" s="9"/>
      <c r="AQO797" s="9"/>
      <c r="AQP797" s="9"/>
      <c r="AQQ797" s="9"/>
      <c r="AQR797" s="9"/>
      <c r="AQS797" s="9"/>
      <c r="AQT797" s="9"/>
      <c r="AQU797" s="9"/>
      <c r="AQV797" s="9"/>
      <c r="AQW797" s="9"/>
      <c r="AQX797" s="9"/>
      <c r="AQY797" s="9"/>
      <c r="AQZ797" s="9"/>
      <c r="ARA797" s="9"/>
      <c r="ARB797" s="9"/>
      <c r="ARC797" s="9"/>
      <c r="ARD797" s="9"/>
      <c r="ARE797" s="9"/>
      <c r="ARF797" s="9"/>
      <c r="ARG797" s="9"/>
      <c r="ARH797" s="9"/>
      <c r="ARI797" s="9"/>
      <c r="ARJ797" s="9"/>
      <c r="ARK797" s="9"/>
      <c r="ARL797" s="9"/>
      <c r="ARM797" s="9"/>
      <c r="ARN797" s="9"/>
      <c r="ARO797" s="9"/>
      <c r="ARP797" s="9"/>
      <c r="ARQ797" s="9"/>
      <c r="ARR797" s="9"/>
      <c r="ARS797" s="9"/>
      <c r="ART797" s="9"/>
      <c r="ARU797" s="9"/>
      <c r="ARV797" s="9"/>
      <c r="ARW797" s="9"/>
      <c r="ARX797" s="9"/>
      <c r="ARY797" s="9"/>
      <c r="ARZ797" s="9"/>
      <c r="ASA797" s="9"/>
      <c r="ASB797" s="9"/>
      <c r="ASC797" s="9"/>
      <c r="ASD797" s="9"/>
      <c r="ASE797" s="9"/>
      <c r="ASF797" s="9"/>
      <c r="ASG797" s="9"/>
      <c r="ASH797" s="9"/>
      <c r="ASI797" s="9"/>
      <c r="ASJ797" s="9"/>
      <c r="ASK797" s="9"/>
      <c r="ASL797" s="9"/>
      <c r="ASM797" s="9"/>
      <c r="ASN797" s="9"/>
      <c r="ASO797" s="9"/>
      <c r="ASP797" s="9"/>
      <c r="ASQ797" s="9"/>
      <c r="ASR797" s="9"/>
      <c r="ASS797" s="9"/>
      <c r="AST797" s="9"/>
      <c r="ASU797" s="9"/>
      <c r="ASV797" s="9"/>
      <c r="ASW797" s="9"/>
      <c r="ASX797" s="9"/>
      <c r="ASY797" s="9"/>
      <c r="ASZ797" s="9"/>
      <c r="ATA797" s="9"/>
      <c r="ATB797" s="9"/>
      <c r="ATC797" s="9"/>
      <c r="ATD797" s="9"/>
      <c r="ATE797" s="9"/>
      <c r="ATF797" s="9"/>
      <c r="ATG797" s="9"/>
      <c r="ATH797" s="9"/>
      <c r="ATI797" s="9"/>
      <c r="ATJ797" s="9"/>
      <c r="ATK797" s="9"/>
      <c r="ATL797" s="9"/>
      <c r="ATM797" s="9"/>
      <c r="ATN797" s="9"/>
      <c r="ATO797" s="9"/>
      <c r="ATP797" s="9"/>
      <c r="ATQ797" s="9"/>
      <c r="ATR797" s="9"/>
      <c r="ATS797" s="9"/>
      <c r="ATT797" s="9"/>
      <c r="ATU797" s="9"/>
      <c r="ATV797" s="9"/>
      <c r="ATW797" s="9"/>
      <c r="ATX797" s="9"/>
      <c r="ATY797" s="9"/>
      <c r="ATZ797" s="9"/>
      <c r="AUA797" s="9"/>
      <c r="AUB797" s="9"/>
      <c r="AUC797" s="9"/>
      <c r="AUD797" s="9"/>
      <c r="AUE797" s="9"/>
      <c r="AUF797" s="9"/>
      <c r="AUG797" s="9"/>
      <c r="AUH797" s="9"/>
      <c r="AUI797" s="9"/>
      <c r="AUJ797" s="9"/>
      <c r="AUK797" s="9"/>
      <c r="AUL797" s="9"/>
      <c r="AUM797" s="9"/>
      <c r="AUN797" s="9"/>
      <c r="AUO797" s="9"/>
      <c r="AUP797" s="9"/>
      <c r="AUQ797" s="9"/>
      <c r="AUR797" s="9"/>
      <c r="AUS797" s="9"/>
      <c r="AUT797" s="9"/>
      <c r="AUU797" s="9"/>
      <c r="AUV797" s="9"/>
      <c r="AUW797" s="9"/>
      <c r="AUX797" s="9"/>
      <c r="AUY797" s="9"/>
      <c r="AUZ797" s="9"/>
      <c r="AVA797" s="9"/>
      <c r="AVB797" s="9"/>
      <c r="AVC797" s="9"/>
      <c r="AVD797" s="9"/>
      <c r="AVE797" s="9"/>
      <c r="AVF797" s="9"/>
      <c r="AVG797" s="9"/>
      <c r="AVH797" s="9"/>
      <c r="AVI797" s="9"/>
      <c r="AVJ797" s="9"/>
      <c r="AVK797" s="9"/>
      <c r="AVL797" s="9"/>
      <c r="AVM797" s="9"/>
      <c r="AVN797" s="9"/>
      <c r="AVO797" s="9"/>
      <c r="AVP797" s="9"/>
      <c r="AVQ797" s="9"/>
      <c r="AVR797" s="9"/>
      <c r="AVS797" s="9"/>
      <c r="AVT797" s="9"/>
      <c r="AVU797" s="9"/>
      <c r="AVV797" s="9"/>
      <c r="AVW797" s="9"/>
      <c r="AVX797" s="9"/>
      <c r="AVY797" s="9"/>
      <c r="AVZ797" s="9"/>
      <c r="AWA797" s="9"/>
      <c r="AWB797" s="9"/>
      <c r="AWC797" s="9"/>
      <c r="AWD797" s="9"/>
      <c r="AWE797" s="9"/>
      <c r="AWF797" s="9"/>
      <c r="AWG797" s="9"/>
      <c r="AWH797" s="9"/>
      <c r="AWI797" s="9"/>
      <c r="AWJ797" s="9"/>
      <c r="AWK797" s="9"/>
      <c r="AWL797" s="9"/>
      <c r="AWM797" s="9"/>
      <c r="AWN797" s="9"/>
      <c r="AWO797" s="9"/>
      <c r="AWP797" s="9"/>
      <c r="AWQ797" s="9"/>
      <c r="AWR797" s="9"/>
      <c r="AWS797" s="9"/>
      <c r="AWT797" s="9"/>
      <c r="AWU797" s="9"/>
      <c r="AWV797" s="9"/>
      <c r="AWW797" s="9"/>
      <c r="AWX797" s="9"/>
      <c r="AWY797" s="9"/>
      <c r="AWZ797" s="9"/>
      <c r="AXA797" s="9"/>
      <c r="AXB797" s="9"/>
      <c r="AXC797" s="9"/>
      <c r="AXD797" s="9"/>
      <c r="AXE797" s="9"/>
      <c r="AXF797" s="9"/>
      <c r="AXG797" s="9"/>
      <c r="AXH797" s="9"/>
      <c r="AXI797" s="9"/>
      <c r="AXJ797" s="9"/>
      <c r="AXK797" s="9"/>
      <c r="AXL797" s="9"/>
      <c r="AXM797" s="9"/>
      <c r="AXN797" s="9"/>
      <c r="AXO797" s="9"/>
      <c r="AXP797" s="9"/>
      <c r="AXQ797" s="9"/>
      <c r="AXR797" s="9"/>
      <c r="AXS797" s="9"/>
      <c r="AXT797" s="9"/>
      <c r="AXU797" s="9"/>
      <c r="AXV797" s="9"/>
      <c r="AXW797" s="9"/>
      <c r="AXX797" s="9"/>
      <c r="AXY797" s="9"/>
      <c r="AXZ797" s="9"/>
      <c r="AYA797" s="9"/>
      <c r="AYB797" s="9"/>
      <c r="AYC797" s="9"/>
      <c r="AYD797" s="9"/>
      <c r="AYE797" s="9"/>
      <c r="AYF797" s="9"/>
      <c r="AYG797" s="9"/>
      <c r="AYH797" s="9"/>
      <c r="AYI797" s="9"/>
      <c r="AYJ797" s="9"/>
      <c r="AYK797" s="9"/>
      <c r="AYL797" s="9"/>
      <c r="AYM797" s="9"/>
      <c r="AYN797" s="9"/>
      <c r="AYO797" s="9"/>
      <c r="AYP797" s="9"/>
      <c r="AYQ797" s="9"/>
      <c r="AYR797" s="9"/>
      <c r="AYS797" s="9"/>
      <c r="AYT797" s="9"/>
      <c r="AYU797" s="9"/>
      <c r="AYV797" s="9"/>
      <c r="AYW797" s="9"/>
      <c r="AYX797" s="9"/>
      <c r="AYY797" s="9"/>
      <c r="AYZ797" s="9"/>
      <c r="AZA797" s="9"/>
      <c r="AZB797" s="9"/>
      <c r="AZC797" s="9"/>
      <c r="AZD797" s="9"/>
      <c r="AZE797" s="9"/>
      <c r="AZF797" s="9"/>
      <c r="AZG797" s="9"/>
      <c r="AZH797" s="9"/>
      <c r="AZI797" s="9"/>
      <c r="AZJ797" s="9"/>
      <c r="AZK797" s="9"/>
      <c r="AZL797" s="9"/>
      <c r="AZM797" s="9"/>
      <c r="AZN797" s="9"/>
      <c r="AZO797" s="9"/>
      <c r="AZP797" s="9"/>
      <c r="AZQ797" s="9"/>
      <c r="AZR797" s="9"/>
      <c r="AZS797" s="9"/>
      <c r="AZT797" s="9"/>
      <c r="AZU797" s="9"/>
      <c r="AZV797" s="9"/>
      <c r="AZW797" s="9"/>
      <c r="AZX797" s="9"/>
      <c r="AZY797" s="9"/>
      <c r="AZZ797" s="9"/>
      <c r="BAA797" s="9"/>
      <c r="BAB797" s="9"/>
      <c r="BAC797" s="9"/>
      <c r="BAD797" s="9"/>
      <c r="BAE797" s="9"/>
      <c r="BAF797" s="9"/>
      <c r="BAG797" s="9"/>
      <c r="BAH797" s="9"/>
      <c r="BAI797" s="9"/>
      <c r="BAJ797" s="9"/>
      <c r="BAK797" s="9"/>
      <c r="BAL797" s="9"/>
      <c r="BAM797" s="9"/>
      <c r="BAN797" s="9"/>
      <c r="BAO797" s="9"/>
      <c r="BAP797" s="9"/>
      <c r="BAQ797" s="9"/>
      <c r="BAR797" s="9"/>
      <c r="BAS797" s="9"/>
      <c r="BAT797" s="9"/>
      <c r="BAU797" s="9"/>
      <c r="BAV797" s="9"/>
      <c r="BAW797" s="9"/>
      <c r="BAX797" s="9"/>
      <c r="BAY797" s="9"/>
      <c r="BAZ797" s="9"/>
      <c r="BBA797" s="9"/>
      <c r="BBB797" s="9"/>
      <c r="BBC797" s="9"/>
      <c r="BBD797" s="9"/>
      <c r="BBE797" s="9"/>
      <c r="BBF797" s="9"/>
      <c r="BBG797" s="9"/>
      <c r="BBH797" s="9"/>
      <c r="BBI797" s="9"/>
      <c r="BBJ797" s="9"/>
      <c r="BBK797" s="9"/>
      <c r="BBL797" s="9"/>
      <c r="BBM797" s="9"/>
      <c r="BBN797" s="9"/>
      <c r="BBO797" s="9"/>
      <c r="BBP797" s="9"/>
      <c r="BBQ797" s="9"/>
      <c r="BBR797" s="9"/>
      <c r="BBS797" s="9"/>
      <c r="BBT797" s="9"/>
      <c r="BBU797" s="9"/>
      <c r="BBV797" s="9"/>
      <c r="BBW797" s="9"/>
      <c r="BBX797" s="9"/>
      <c r="BBY797" s="9"/>
      <c r="BBZ797" s="9"/>
      <c r="BCA797" s="9"/>
      <c r="BCB797" s="9"/>
      <c r="BCC797" s="9"/>
      <c r="BCD797" s="9"/>
      <c r="BCE797" s="9"/>
      <c r="BCF797" s="9"/>
      <c r="BCG797" s="9"/>
      <c r="BCH797" s="9"/>
      <c r="BCI797" s="9"/>
      <c r="BCJ797" s="9"/>
      <c r="BCK797" s="9"/>
      <c r="BCL797" s="9"/>
      <c r="BCM797" s="9"/>
      <c r="BCN797" s="9"/>
      <c r="BCO797" s="9"/>
      <c r="BCP797" s="9"/>
      <c r="BCQ797" s="9"/>
      <c r="BCR797" s="9"/>
      <c r="BCS797" s="9"/>
      <c r="BCT797" s="9"/>
      <c r="BCU797" s="9"/>
      <c r="BCV797" s="9"/>
      <c r="BCW797" s="9"/>
      <c r="BCX797" s="9"/>
      <c r="BCY797" s="9"/>
      <c r="BCZ797" s="9"/>
      <c r="BDA797" s="9"/>
      <c r="BDB797" s="9"/>
      <c r="BDC797" s="9"/>
      <c r="BDD797" s="9"/>
      <c r="BDE797" s="9"/>
      <c r="BDF797" s="9"/>
      <c r="BDG797" s="9"/>
      <c r="BDH797" s="9"/>
      <c r="BDI797" s="9"/>
      <c r="BDJ797" s="9"/>
      <c r="BDK797" s="9"/>
      <c r="BDL797" s="9"/>
      <c r="BDM797" s="9"/>
      <c r="BDN797" s="9"/>
      <c r="BDO797" s="9"/>
      <c r="BDP797" s="9"/>
      <c r="BDQ797" s="9"/>
      <c r="BDR797" s="9"/>
      <c r="BDS797" s="9"/>
      <c r="BDT797" s="9"/>
      <c r="BDU797" s="9"/>
      <c r="BDV797" s="9"/>
      <c r="BDW797" s="9"/>
      <c r="BDX797" s="9"/>
      <c r="BDY797" s="9"/>
      <c r="BDZ797" s="9"/>
      <c r="BEA797" s="9"/>
      <c r="BEB797" s="9"/>
      <c r="BEC797" s="9"/>
      <c r="BED797" s="9"/>
      <c r="BEE797" s="9"/>
      <c r="BEF797" s="9"/>
      <c r="BEG797" s="9"/>
      <c r="BEH797" s="9"/>
      <c r="BEI797" s="9"/>
      <c r="BEJ797" s="9"/>
      <c r="BEK797" s="9"/>
      <c r="BEL797" s="9"/>
      <c r="BEM797" s="9"/>
      <c r="BEN797" s="9"/>
      <c r="BEO797" s="9"/>
      <c r="BEP797" s="9"/>
      <c r="BEQ797" s="9"/>
      <c r="BER797" s="9"/>
      <c r="BES797" s="9"/>
      <c r="BET797" s="9"/>
      <c r="BEU797" s="9"/>
      <c r="BEV797" s="9"/>
      <c r="BEW797" s="9"/>
      <c r="BEX797" s="9"/>
      <c r="BEY797" s="9"/>
      <c r="BEZ797" s="9"/>
      <c r="BFA797" s="9"/>
      <c r="BFB797" s="9"/>
      <c r="BFC797" s="9"/>
      <c r="BFD797" s="9"/>
      <c r="BFE797" s="9"/>
      <c r="BFF797" s="9"/>
      <c r="BFG797" s="9"/>
      <c r="BFH797" s="9"/>
      <c r="BFI797" s="9"/>
      <c r="BFJ797" s="9"/>
      <c r="BFK797" s="9"/>
      <c r="BFL797" s="9"/>
      <c r="BFM797" s="9"/>
      <c r="BFN797" s="9"/>
      <c r="BFO797" s="9"/>
      <c r="BFP797" s="9"/>
      <c r="BFQ797" s="9"/>
      <c r="BFR797" s="9"/>
      <c r="BFS797" s="9"/>
      <c r="BFT797" s="9"/>
      <c r="BFU797" s="9"/>
      <c r="BFV797" s="9"/>
      <c r="BFW797" s="9"/>
      <c r="BFX797" s="9"/>
      <c r="BFY797" s="9"/>
      <c r="BFZ797" s="9"/>
      <c r="BGA797" s="9"/>
      <c r="BGB797" s="9"/>
      <c r="BGC797" s="9"/>
      <c r="BGD797" s="9"/>
      <c r="BGE797" s="9"/>
      <c r="BGF797" s="9"/>
      <c r="BGG797" s="9"/>
      <c r="BGH797" s="9"/>
      <c r="BGI797" s="9"/>
      <c r="BGJ797" s="9"/>
      <c r="BGK797" s="9"/>
      <c r="BGL797" s="9"/>
      <c r="BGM797" s="9"/>
      <c r="BGN797" s="9"/>
      <c r="BGO797" s="9"/>
      <c r="BGP797" s="9"/>
      <c r="BGQ797" s="9"/>
      <c r="BGR797" s="9"/>
      <c r="BGS797" s="9"/>
      <c r="BGT797" s="9"/>
      <c r="BGU797" s="9"/>
      <c r="BGV797" s="9"/>
      <c r="BGW797" s="9"/>
      <c r="BGX797" s="9"/>
      <c r="BGY797" s="9"/>
      <c r="BGZ797" s="9"/>
      <c r="BHA797" s="9"/>
      <c r="BHB797" s="9"/>
      <c r="BHC797" s="9"/>
      <c r="BHD797" s="9"/>
      <c r="BHE797" s="9"/>
      <c r="BHF797" s="9"/>
      <c r="BHG797" s="9"/>
      <c r="BHH797" s="9"/>
      <c r="BHI797" s="9"/>
      <c r="BHJ797" s="9"/>
      <c r="BHK797" s="9"/>
      <c r="BHL797" s="9"/>
      <c r="BHM797" s="9"/>
      <c r="BHN797" s="9"/>
      <c r="BHO797" s="9"/>
      <c r="BHP797" s="9"/>
      <c r="BHQ797" s="9"/>
      <c r="BHR797" s="9"/>
      <c r="BHS797" s="9"/>
      <c r="BHT797" s="9"/>
      <c r="BHU797" s="9"/>
      <c r="BHV797" s="9"/>
      <c r="BHW797" s="9"/>
      <c r="BHX797" s="9"/>
      <c r="BHY797" s="9"/>
      <c r="BHZ797" s="9"/>
      <c r="BIA797" s="9"/>
      <c r="BIB797" s="9"/>
      <c r="BIC797" s="9"/>
      <c r="BID797" s="9"/>
      <c r="BIE797" s="9"/>
      <c r="BIF797" s="9"/>
      <c r="BIG797" s="9"/>
      <c r="BIH797" s="9"/>
      <c r="BII797" s="9"/>
      <c r="BIJ797" s="9"/>
      <c r="BIK797" s="9"/>
      <c r="BIL797" s="9"/>
      <c r="BIM797" s="9"/>
      <c r="BIN797" s="9"/>
      <c r="BIO797" s="9"/>
      <c r="BIP797" s="9"/>
      <c r="BIQ797" s="9"/>
      <c r="BIR797" s="9"/>
      <c r="BIS797" s="9"/>
      <c r="BIT797" s="9"/>
      <c r="BIU797" s="9"/>
      <c r="BIV797" s="9"/>
      <c r="BIW797" s="9"/>
      <c r="BIX797" s="9"/>
      <c r="BIY797" s="9"/>
      <c r="BIZ797" s="9"/>
      <c r="BJA797" s="9"/>
      <c r="BJB797" s="9"/>
      <c r="BJC797" s="9"/>
      <c r="BJD797" s="9"/>
      <c r="BJE797" s="9"/>
      <c r="BJF797" s="9"/>
      <c r="BJG797" s="9"/>
      <c r="BJH797" s="9"/>
      <c r="BJI797" s="9"/>
      <c r="BJJ797" s="9"/>
      <c r="BJK797" s="9"/>
      <c r="BJL797" s="9"/>
      <c r="BJM797" s="9"/>
      <c r="BJN797" s="9"/>
      <c r="BJO797" s="9"/>
      <c r="BJP797" s="9"/>
      <c r="BJQ797" s="9"/>
      <c r="BJR797" s="9"/>
      <c r="BJS797" s="9"/>
      <c r="BJT797" s="9"/>
      <c r="BJU797" s="9"/>
      <c r="BJV797" s="9"/>
      <c r="BJW797" s="9"/>
      <c r="BJX797" s="9"/>
      <c r="BJY797" s="9"/>
      <c r="BJZ797" s="9"/>
      <c r="BKA797" s="9"/>
      <c r="BKB797" s="9"/>
      <c r="BKC797" s="9"/>
      <c r="BKD797" s="9"/>
      <c r="BKE797" s="9"/>
      <c r="BKF797" s="9"/>
      <c r="BKG797" s="9"/>
      <c r="BKH797" s="9"/>
      <c r="BKI797" s="9"/>
      <c r="BKJ797" s="9"/>
      <c r="BKK797" s="9"/>
      <c r="BKL797" s="9"/>
      <c r="BKM797" s="9"/>
      <c r="BKN797" s="9"/>
      <c r="BKO797" s="9"/>
      <c r="BKP797" s="9"/>
      <c r="BKQ797" s="9"/>
      <c r="BKR797" s="9"/>
      <c r="BKS797" s="9"/>
      <c r="BKT797" s="9"/>
      <c r="BKU797" s="9"/>
      <c r="BKV797" s="9"/>
      <c r="BKW797" s="9"/>
      <c r="BKX797" s="9"/>
      <c r="BKY797" s="9"/>
      <c r="BKZ797" s="9"/>
      <c r="BLA797" s="9"/>
      <c r="BLB797" s="9"/>
      <c r="BLC797" s="9"/>
      <c r="BLD797" s="9"/>
      <c r="BLE797" s="9"/>
      <c r="BLF797" s="9"/>
      <c r="BLG797" s="9"/>
      <c r="BLH797" s="9"/>
      <c r="BLI797" s="9"/>
      <c r="BLJ797" s="9"/>
      <c r="BLK797" s="9"/>
      <c r="BLL797" s="9"/>
      <c r="BLM797" s="9"/>
      <c r="BLN797" s="9"/>
      <c r="BLO797" s="9"/>
      <c r="BLP797" s="9"/>
      <c r="BLQ797" s="9"/>
      <c r="BLR797" s="9"/>
      <c r="BLS797" s="9"/>
      <c r="BLT797" s="9"/>
      <c r="BLU797" s="9"/>
      <c r="BLV797" s="9"/>
      <c r="BLW797" s="9"/>
      <c r="BLX797" s="9"/>
      <c r="BLY797" s="9"/>
      <c r="BLZ797" s="9"/>
      <c r="BMA797" s="9"/>
      <c r="BMB797" s="9"/>
      <c r="BMC797" s="9"/>
      <c r="BMD797" s="9"/>
      <c r="BME797" s="9"/>
      <c r="BMF797" s="9"/>
      <c r="BMG797" s="9"/>
      <c r="BMH797" s="9"/>
      <c r="BMI797" s="9"/>
      <c r="BMJ797" s="9"/>
      <c r="BMK797" s="9"/>
      <c r="BML797" s="9"/>
      <c r="BMM797" s="9"/>
      <c r="BMN797" s="9"/>
      <c r="BMO797" s="9"/>
      <c r="BMP797" s="9"/>
      <c r="BMQ797" s="9"/>
      <c r="BMR797" s="9"/>
      <c r="BMS797" s="9"/>
      <c r="BMT797" s="9"/>
      <c r="BMU797" s="9"/>
      <c r="BMV797" s="9"/>
      <c r="BMW797" s="9"/>
      <c r="BMX797" s="9"/>
      <c r="BMY797" s="9"/>
      <c r="BMZ797" s="9"/>
      <c r="BNA797" s="9"/>
      <c r="BNB797" s="9"/>
      <c r="BNC797" s="9"/>
      <c r="BND797" s="9"/>
      <c r="BNE797" s="9"/>
      <c r="BNF797" s="9"/>
      <c r="BNG797" s="9"/>
      <c r="BNH797" s="9"/>
      <c r="BNI797" s="9"/>
      <c r="BNJ797" s="9"/>
      <c r="BNK797" s="9"/>
      <c r="BNL797" s="9"/>
      <c r="BNM797" s="9"/>
      <c r="BNN797" s="9"/>
      <c r="BNO797" s="9"/>
      <c r="BNP797" s="9"/>
      <c r="BNQ797" s="9"/>
      <c r="BNR797" s="9"/>
      <c r="BNS797" s="9"/>
      <c r="BNT797" s="9"/>
      <c r="BNU797" s="9"/>
      <c r="BNV797" s="9"/>
      <c r="BNW797" s="9"/>
      <c r="BNX797" s="9"/>
      <c r="BNY797" s="9"/>
      <c r="BNZ797" s="9"/>
      <c r="BOA797" s="9"/>
      <c r="BOB797" s="9"/>
      <c r="BOC797" s="9"/>
      <c r="BOD797" s="9"/>
      <c r="BOE797" s="9"/>
      <c r="BOF797" s="9"/>
      <c r="BOG797" s="9"/>
      <c r="BOH797" s="9"/>
      <c r="BOI797" s="9"/>
      <c r="BOJ797" s="9"/>
      <c r="BOK797" s="9"/>
      <c r="BOL797" s="9"/>
      <c r="BOM797" s="9"/>
      <c r="BON797" s="9"/>
      <c r="BOO797" s="9"/>
      <c r="BOP797" s="9"/>
      <c r="BOQ797" s="9"/>
      <c r="BOR797" s="9"/>
      <c r="BOS797" s="9"/>
      <c r="BOT797" s="9"/>
      <c r="BOU797" s="9"/>
      <c r="BOV797" s="9"/>
      <c r="BOW797" s="9"/>
      <c r="BOX797" s="9"/>
      <c r="BOY797" s="9"/>
      <c r="BOZ797" s="9"/>
      <c r="BPA797" s="9"/>
      <c r="BPB797" s="9"/>
      <c r="BPC797" s="9"/>
      <c r="BPD797" s="9"/>
      <c r="BPE797" s="9"/>
      <c r="BPF797" s="9"/>
      <c r="BPG797" s="9"/>
    </row>
    <row r="798" spans="1:1775" s="10" customFormat="1" ht="12.5" x14ac:dyDescent="0.25">
      <c r="A798" s="277"/>
      <c r="B798" s="331"/>
      <c r="C798" s="120"/>
      <c r="D798" s="197">
        <v>930</v>
      </c>
      <c r="E798" s="63">
        <f t="shared" si="633"/>
        <v>4578.1858185000001</v>
      </c>
      <c r="F798" s="63"/>
      <c r="G798" s="61">
        <f t="shared" si="634"/>
        <v>508.17862585350002</v>
      </c>
      <c r="H798" s="60">
        <f t="shared" si="635"/>
        <v>0</v>
      </c>
      <c r="I798" s="61">
        <f t="shared" si="636"/>
        <v>413.82221613421501</v>
      </c>
      <c r="J798" s="60">
        <f t="shared" si="637"/>
        <v>22.49033783338125</v>
      </c>
      <c r="K798" s="62" t="s">
        <v>61</v>
      </c>
      <c r="L798" s="63">
        <f t="shared" si="638"/>
        <v>3633.6946386789041</v>
      </c>
      <c r="M798" s="51"/>
      <c r="N798" s="150">
        <v>3440.3435237306244</v>
      </c>
      <c r="O798" s="147"/>
      <c r="P798" s="128">
        <f t="shared" si="639"/>
        <v>193.3511149482797</v>
      </c>
      <c r="Q798" s="9"/>
      <c r="R798" s="9"/>
      <c r="S798" s="9"/>
      <c r="T798" s="9"/>
      <c r="U798" s="9"/>
      <c r="V798" s="9"/>
      <c r="W798" s="9"/>
      <c r="X798" s="9"/>
      <c r="Y798" s="9"/>
      <c r="Z798" s="9"/>
      <c r="AA798" s="9"/>
      <c r="AB798" s="9"/>
      <c r="AC798" s="9"/>
      <c r="AD798" s="9"/>
      <c r="AE798" s="9"/>
      <c r="AF798" s="9"/>
      <c r="AG798" s="9"/>
      <c r="AH798" s="9"/>
      <c r="AI798" s="9"/>
      <c r="AJ798" s="9"/>
      <c r="AK798" s="9"/>
      <c r="AL798" s="9"/>
      <c r="AM798" s="9"/>
      <c r="AN798" s="9"/>
      <c r="AO798" s="9"/>
      <c r="AP798" s="9"/>
      <c r="AQ798" s="9"/>
      <c r="AR798" s="9"/>
      <c r="AS798" s="9"/>
      <c r="AT798" s="9"/>
      <c r="AU798" s="9"/>
      <c r="AV798" s="9"/>
      <c r="AW798" s="9"/>
      <c r="AX798" s="9"/>
      <c r="AY798" s="9"/>
      <c r="AZ798" s="9"/>
      <c r="BA798" s="9"/>
      <c r="BB798" s="9"/>
      <c r="BC798" s="9"/>
      <c r="BD798" s="9"/>
      <c r="BE798" s="9"/>
      <c r="BF798" s="9"/>
      <c r="BG798" s="9"/>
      <c r="BH798" s="9"/>
      <c r="BI798" s="9"/>
      <c r="BJ798" s="9"/>
      <c r="BK798" s="9"/>
      <c r="BL798" s="9"/>
      <c r="BM798" s="9"/>
      <c r="BN798" s="9"/>
      <c r="BO798" s="9"/>
      <c r="BP798" s="9"/>
      <c r="BQ798" s="9"/>
      <c r="BR798" s="9"/>
      <c r="BS798" s="9"/>
      <c r="BT798" s="9"/>
      <c r="BU798" s="9"/>
      <c r="BV798" s="9"/>
      <c r="BW798" s="9"/>
      <c r="BX798" s="9"/>
      <c r="BY798" s="9"/>
      <c r="BZ798" s="9"/>
      <c r="CA798" s="9"/>
      <c r="CB798" s="9"/>
      <c r="CC798" s="9"/>
      <c r="CD798" s="9"/>
      <c r="CE798" s="9"/>
      <c r="CF798" s="9"/>
      <c r="CG798" s="9"/>
      <c r="CH798" s="9"/>
      <c r="CI798" s="9"/>
      <c r="CJ798" s="9"/>
      <c r="CK798" s="9"/>
      <c r="CL798" s="9"/>
      <c r="CM798" s="9"/>
      <c r="CN798" s="9"/>
      <c r="CO798" s="9"/>
      <c r="CP798" s="9"/>
      <c r="CQ798" s="9"/>
      <c r="CR798" s="9"/>
      <c r="CS798" s="9"/>
      <c r="CT798" s="9"/>
      <c r="CU798" s="9"/>
      <c r="CV798" s="9"/>
      <c r="CW798" s="9"/>
      <c r="CX798" s="9"/>
      <c r="CY798" s="9"/>
      <c r="CZ798" s="9"/>
      <c r="DA798" s="9"/>
      <c r="DB798" s="9"/>
      <c r="DC798" s="9"/>
      <c r="DD798" s="9"/>
      <c r="DE798" s="9"/>
      <c r="DF798" s="9"/>
      <c r="DG798" s="9"/>
      <c r="DH798" s="9"/>
      <c r="DI798" s="9"/>
      <c r="DJ798" s="9"/>
      <c r="DK798" s="9"/>
      <c r="DL798" s="9"/>
      <c r="DM798" s="9"/>
      <c r="DN798" s="9"/>
      <c r="DO798" s="9"/>
      <c r="DP798" s="9"/>
      <c r="DQ798" s="9"/>
      <c r="DR798" s="9"/>
      <c r="DS798" s="9"/>
      <c r="DT798" s="9"/>
      <c r="DU798" s="9"/>
      <c r="DV798" s="9"/>
      <c r="DW798" s="9"/>
      <c r="DX798" s="9"/>
      <c r="DY798" s="9"/>
      <c r="DZ798" s="9"/>
      <c r="EA798" s="9"/>
      <c r="EB798" s="9"/>
      <c r="EC798" s="9"/>
      <c r="ED798" s="9"/>
      <c r="EE798" s="9"/>
      <c r="EF798" s="9"/>
      <c r="EG798" s="9"/>
      <c r="EH798" s="9"/>
      <c r="EI798" s="9"/>
      <c r="EJ798" s="9"/>
      <c r="EK798" s="9"/>
      <c r="EL798" s="9"/>
      <c r="EM798" s="9"/>
      <c r="EN798" s="9"/>
      <c r="EO798" s="9"/>
      <c r="EP798" s="9"/>
      <c r="EQ798" s="9"/>
      <c r="ER798" s="9"/>
      <c r="ES798" s="9"/>
      <c r="ET798" s="9"/>
      <c r="EU798" s="9"/>
      <c r="EV798" s="9"/>
      <c r="EW798" s="9"/>
      <c r="EX798" s="9"/>
      <c r="EY798" s="9"/>
      <c r="EZ798" s="9"/>
      <c r="FA798" s="9"/>
      <c r="FB798" s="9"/>
      <c r="FC798" s="9"/>
      <c r="FD798" s="9"/>
      <c r="FE798" s="9"/>
      <c r="FF798" s="9"/>
      <c r="FG798" s="9"/>
      <c r="FH798" s="9"/>
      <c r="FI798" s="9"/>
      <c r="FJ798" s="9"/>
      <c r="FK798" s="9"/>
      <c r="FL798" s="9"/>
      <c r="FM798" s="9"/>
      <c r="FN798" s="9"/>
      <c r="FO798" s="9"/>
      <c r="FP798" s="9"/>
      <c r="FQ798" s="9"/>
      <c r="FR798" s="9"/>
      <c r="FS798" s="9"/>
      <c r="FT798" s="9"/>
      <c r="FU798" s="9"/>
      <c r="FV798" s="9"/>
      <c r="FW798" s="9"/>
      <c r="FX798" s="9"/>
      <c r="FY798" s="9"/>
      <c r="FZ798" s="9"/>
      <c r="GA798" s="9"/>
      <c r="GB798" s="9"/>
      <c r="GC798" s="9"/>
      <c r="GD798" s="9"/>
      <c r="GE798" s="9"/>
      <c r="GF798" s="9"/>
      <c r="GG798" s="9"/>
      <c r="GH798" s="9"/>
      <c r="GI798" s="9"/>
      <c r="GJ798" s="9"/>
      <c r="GK798" s="9"/>
      <c r="GL798" s="9"/>
      <c r="GM798" s="9"/>
      <c r="GN798" s="9"/>
      <c r="GO798" s="9"/>
      <c r="GP798" s="9"/>
      <c r="GQ798" s="9"/>
      <c r="GR798" s="9"/>
      <c r="GS798" s="9"/>
      <c r="GT798" s="9"/>
      <c r="GU798" s="9"/>
      <c r="GV798" s="9"/>
      <c r="GW798" s="9"/>
      <c r="GX798" s="9"/>
      <c r="GY798" s="9"/>
      <c r="GZ798" s="9"/>
      <c r="HA798" s="9"/>
      <c r="HB798" s="9"/>
      <c r="HC798" s="9"/>
      <c r="HD798" s="9"/>
      <c r="HE798" s="9"/>
      <c r="HF798" s="9"/>
      <c r="HG798" s="9"/>
      <c r="HH798" s="9"/>
      <c r="HI798" s="9"/>
      <c r="HJ798" s="9"/>
      <c r="HK798" s="9"/>
      <c r="HL798" s="9"/>
      <c r="HM798" s="9"/>
      <c r="HN798" s="9"/>
      <c r="HO798" s="9"/>
      <c r="HP798" s="9"/>
      <c r="HQ798" s="9"/>
      <c r="HR798" s="9"/>
      <c r="HS798" s="9"/>
      <c r="HT798" s="9"/>
      <c r="HU798" s="9"/>
      <c r="HV798" s="9"/>
      <c r="HW798" s="9"/>
      <c r="HX798" s="9"/>
      <c r="HY798" s="9"/>
      <c r="HZ798" s="9"/>
      <c r="IA798" s="9"/>
      <c r="IB798" s="9"/>
      <c r="IC798" s="9"/>
      <c r="ID798" s="9"/>
      <c r="IE798" s="9"/>
      <c r="IF798" s="9"/>
      <c r="IG798" s="9"/>
      <c r="IH798" s="9"/>
      <c r="II798" s="9"/>
      <c r="IJ798" s="9"/>
      <c r="IK798" s="9"/>
      <c r="IL798" s="9"/>
      <c r="IM798" s="9"/>
      <c r="IN798" s="9"/>
      <c r="IO798" s="9"/>
      <c r="IP798" s="9"/>
      <c r="IQ798" s="9"/>
      <c r="IR798" s="9"/>
      <c r="IS798" s="9"/>
      <c r="IT798" s="9"/>
      <c r="IU798" s="9"/>
      <c r="IV798" s="9"/>
      <c r="IW798" s="9"/>
      <c r="IX798" s="9"/>
      <c r="IY798" s="9"/>
      <c r="IZ798" s="9"/>
      <c r="JA798" s="9"/>
      <c r="JB798" s="9"/>
      <c r="JC798" s="9"/>
      <c r="JD798" s="9"/>
      <c r="JE798" s="9"/>
      <c r="JF798" s="9"/>
      <c r="JG798" s="9"/>
      <c r="JH798" s="9"/>
      <c r="JI798" s="9"/>
      <c r="JJ798" s="9"/>
      <c r="JK798" s="9"/>
      <c r="JL798" s="9"/>
      <c r="JM798" s="9"/>
      <c r="JN798" s="9"/>
      <c r="JO798" s="9"/>
      <c r="JP798" s="9"/>
      <c r="JQ798" s="9"/>
      <c r="JR798" s="9"/>
      <c r="JS798" s="9"/>
      <c r="JT798" s="9"/>
      <c r="JU798" s="9"/>
      <c r="JV798" s="9"/>
      <c r="JW798" s="9"/>
      <c r="JX798" s="9"/>
      <c r="JY798" s="9"/>
      <c r="JZ798" s="9"/>
      <c r="KA798" s="9"/>
      <c r="KB798" s="9"/>
      <c r="KC798" s="9"/>
      <c r="KD798" s="9"/>
      <c r="KE798" s="9"/>
      <c r="KF798" s="9"/>
      <c r="KG798" s="9"/>
      <c r="KH798" s="9"/>
      <c r="KI798" s="9"/>
      <c r="KJ798" s="9"/>
      <c r="KK798" s="9"/>
      <c r="KL798" s="9"/>
      <c r="KM798" s="9"/>
      <c r="KN798" s="9"/>
      <c r="KO798" s="9"/>
      <c r="KP798" s="9"/>
      <c r="KQ798" s="9"/>
      <c r="KR798" s="9"/>
      <c r="KS798" s="9"/>
      <c r="KT798" s="9"/>
      <c r="KU798" s="9"/>
      <c r="KV798" s="9"/>
      <c r="KW798" s="9"/>
      <c r="KX798" s="9"/>
      <c r="KY798" s="9"/>
      <c r="KZ798" s="9"/>
      <c r="LA798" s="9"/>
      <c r="LB798" s="9"/>
      <c r="LC798" s="9"/>
      <c r="LD798" s="9"/>
      <c r="LE798" s="9"/>
      <c r="LF798" s="9"/>
      <c r="LG798" s="9"/>
      <c r="LH798" s="9"/>
      <c r="LI798" s="9"/>
      <c r="LJ798" s="9"/>
      <c r="LK798" s="9"/>
      <c r="LL798" s="9"/>
      <c r="LM798" s="9"/>
      <c r="LN798" s="9"/>
      <c r="LO798" s="9"/>
      <c r="LP798" s="9"/>
      <c r="LQ798" s="9"/>
      <c r="LR798" s="9"/>
      <c r="LS798" s="9"/>
      <c r="LT798" s="9"/>
      <c r="LU798" s="9"/>
      <c r="LV798" s="9"/>
      <c r="LW798" s="9"/>
      <c r="LX798" s="9"/>
      <c r="LY798" s="9"/>
      <c r="LZ798" s="9"/>
      <c r="MA798" s="9"/>
      <c r="MB798" s="9"/>
      <c r="MC798" s="9"/>
      <c r="MD798" s="9"/>
      <c r="ME798" s="9"/>
      <c r="MF798" s="9"/>
      <c r="MG798" s="9"/>
      <c r="MH798" s="9"/>
      <c r="MI798" s="9"/>
      <c r="MJ798" s="9"/>
      <c r="MK798" s="9"/>
      <c r="ML798" s="9"/>
      <c r="MM798" s="9"/>
      <c r="MN798" s="9"/>
      <c r="MO798" s="9"/>
      <c r="MP798" s="9"/>
      <c r="MQ798" s="9"/>
      <c r="MR798" s="9"/>
      <c r="MS798" s="9"/>
      <c r="MT798" s="9"/>
      <c r="MU798" s="9"/>
      <c r="MV798" s="9"/>
      <c r="MW798" s="9"/>
      <c r="MX798" s="9"/>
      <c r="MY798" s="9"/>
      <c r="MZ798" s="9"/>
      <c r="NA798" s="9"/>
      <c r="NB798" s="9"/>
      <c r="NC798" s="9"/>
      <c r="ND798" s="9"/>
      <c r="NE798" s="9"/>
      <c r="NF798" s="9"/>
      <c r="NG798" s="9"/>
      <c r="NH798" s="9"/>
      <c r="NI798" s="9"/>
      <c r="NJ798" s="9"/>
      <c r="NK798" s="9"/>
      <c r="NL798" s="9"/>
      <c r="NM798" s="9"/>
      <c r="NN798" s="9"/>
      <c r="NO798" s="9"/>
      <c r="NP798" s="9"/>
      <c r="NQ798" s="9"/>
      <c r="NR798" s="9"/>
      <c r="NS798" s="9"/>
      <c r="NT798" s="9"/>
      <c r="NU798" s="9"/>
      <c r="NV798" s="9"/>
      <c r="NW798" s="9"/>
      <c r="NX798" s="9"/>
      <c r="NY798" s="9"/>
      <c r="NZ798" s="9"/>
      <c r="OA798" s="9"/>
      <c r="OB798" s="9"/>
      <c r="OC798" s="9"/>
      <c r="OD798" s="9"/>
      <c r="OE798" s="9"/>
      <c r="OF798" s="9"/>
      <c r="OG798" s="9"/>
      <c r="OH798" s="9"/>
      <c r="OI798" s="9"/>
      <c r="OJ798" s="9"/>
      <c r="OK798" s="9"/>
      <c r="OL798" s="9"/>
      <c r="OM798" s="9"/>
      <c r="ON798" s="9"/>
      <c r="OO798" s="9"/>
      <c r="OP798" s="9"/>
      <c r="OQ798" s="9"/>
      <c r="OR798" s="9"/>
      <c r="OS798" s="9"/>
      <c r="OT798" s="9"/>
      <c r="OU798" s="9"/>
      <c r="OV798" s="9"/>
      <c r="OW798" s="9"/>
      <c r="OX798" s="9"/>
      <c r="OY798" s="9"/>
      <c r="OZ798" s="9"/>
      <c r="PA798" s="9"/>
      <c r="PB798" s="9"/>
      <c r="PC798" s="9"/>
      <c r="PD798" s="9"/>
      <c r="PE798" s="9"/>
      <c r="PF798" s="9"/>
      <c r="PG798" s="9"/>
      <c r="PH798" s="9"/>
      <c r="PI798" s="9"/>
      <c r="PJ798" s="9"/>
      <c r="PK798" s="9"/>
      <c r="PL798" s="9"/>
      <c r="PM798" s="9"/>
      <c r="PN798" s="9"/>
      <c r="PO798" s="9"/>
      <c r="PP798" s="9"/>
      <c r="PQ798" s="9"/>
      <c r="PR798" s="9"/>
      <c r="PS798" s="9"/>
      <c r="PT798" s="9"/>
      <c r="PU798" s="9"/>
      <c r="PV798" s="9"/>
      <c r="PW798" s="9"/>
      <c r="PX798" s="9"/>
      <c r="PY798" s="9"/>
      <c r="PZ798" s="9"/>
      <c r="QA798" s="9"/>
      <c r="QB798" s="9"/>
      <c r="QC798" s="9"/>
      <c r="QD798" s="9"/>
      <c r="QE798" s="9"/>
      <c r="QF798" s="9"/>
      <c r="QG798" s="9"/>
      <c r="QH798" s="9"/>
      <c r="QI798" s="9"/>
      <c r="QJ798" s="9"/>
      <c r="QK798" s="9"/>
      <c r="QL798" s="9"/>
      <c r="QM798" s="9"/>
      <c r="QN798" s="9"/>
      <c r="QO798" s="9"/>
      <c r="QP798" s="9"/>
      <c r="QQ798" s="9"/>
      <c r="QR798" s="9"/>
      <c r="QS798" s="9"/>
      <c r="QT798" s="9"/>
      <c r="QU798" s="9"/>
      <c r="QV798" s="9"/>
      <c r="QW798" s="9"/>
      <c r="QX798" s="9"/>
      <c r="QY798" s="9"/>
      <c r="QZ798" s="9"/>
      <c r="RA798" s="9"/>
      <c r="RB798" s="9"/>
      <c r="RC798" s="9"/>
      <c r="RD798" s="9"/>
      <c r="RE798" s="9"/>
      <c r="RF798" s="9"/>
      <c r="RG798" s="9"/>
      <c r="RH798" s="9"/>
      <c r="RI798" s="9"/>
      <c r="RJ798" s="9"/>
      <c r="RK798" s="9"/>
      <c r="RL798" s="9"/>
      <c r="RM798" s="9"/>
      <c r="RN798" s="9"/>
      <c r="RO798" s="9"/>
      <c r="RP798" s="9"/>
      <c r="RQ798" s="9"/>
      <c r="RR798" s="9"/>
      <c r="RS798" s="9"/>
      <c r="RT798" s="9"/>
      <c r="RU798" s="9"/>
      <c r="RV798" s="9"/>
      <c r="RW798" s="9"/>
      <c r="RX798" s="9"/>
      <c r="RY798" s="9"/>
      <c r="RZ798" s="9"/>
      <c r="SA798" s="9"/>
      <c r="SB798" s="9"/>
      <c r="SC798" s="9"/>
      <c r="SD798" s="9"/>
      <c r="SE798" s="9"/>
      <c r="SF798" s="9"/>
      <c r="SG798" s="9"/>
      <c r="SH798" s="9"/>
      <c r="SI798" s="9"/>
      <c r="SJ798" s="9"/>
      <c r="SK798" s="9"/>
      <c r="SL798" s="9"/>
      <c r="SM798" s="9"/>
      <c r="SN798" s="9"/>
      <c r="SO798" s="9"/>
      <c r="SP798" s="9"/>
      <c r="SQ798" s="9"/>
      <c r="SR798" s="9"/>
      <c r="SS798" s="9"/>
      <c r="ST798" s="9"/>
      <c r="SU798" s="9"/>
      <c r="SV798" s="9"/>
      <c r="SW798" s="9"/>
      <c r="SX798" s="9"/>
      <c r="SY798" s="9"/>
      <c r="SZ798" s="9"/>
      <c r="TA798" s="9"/>
      <c r="TB798" s="9"/>
      <c r="TC798" s="9"/>
      <c r="TD798" s="9"/>
      <c r="TE798" s="9"/>
      <c r="TF798" s="9"/>
      <c r="TG798" s="9"/>
      <c r="TH798" s="9"/>
      <c r="TI798" s="9"/>
      <c r="TJ798" s="9"/>
      <c r="TK798" s="9"/>
      <c r="TL798" s="9"/>
      <c r="TM798" s="9"/>
      <c r="TN798" s="9"/>
      <c r="TO798" s="9"/>
      <c r="TP798" s="9"/>
      <c r="TQ798" s="9"/>
      <c r="TR798" s="9"/>
      <c r="TS798" s="9"/>
      <c r="TT798" s="9"/>
      <c r="TU798" s="9"/>
      <c r="TV798" s="9"/>
      <c r="TW798" s="9"/>
      <c r="TX798" s="9"/>
      <c r="TY798" s="9"/>
      <c r="TZ798" s="9"/>
      <c r="UA798" s="9"/>
      <c r="UB798" s="9"/>
      <c r="UC798" s="9"/>
      <c r="UD798" s="9"/>
      <c r="UE798" s="9"/>
      <c r="UF798" s="9"/>
      <c r="UG798" s="9"/>
      <c r="UH798" s="9"/>
      <c r="UI798" s="9"/>
      <c r="UJ798" s="9"/>
      <c r="UK798" s="9"/>
      <c r="UL798" s="9"/>
      <c r="UM798" s="9"/>
      <c r="UN798" s="9"/>
      <c r="UO798" s="9"/>
      <c r="UP798" s="9"/>
      <c r="UQ798" s="9"/>
      <c r="UR798" s="9"/>
      <c r="US798" s="9"/>
      <c r="UT798" s="9"/>
      <c r="UU798" s="9"/>
      <c r="UV798" s="9"/>
      <c r="UW798" s="9"/>
      <c r="UX798" s="9"/>
      <c r="UY798" s="9"/>
      <c r="UZ798" s="9"/>
      <c r="VA798" s="9"/>
      <c r="VB798" s="9"/>
      <c r="VC798" s="9"/>
      <c r="VD798" s="9"/>
      <c r="VE798" s="9"/>
      <c r="VF798" s="9"/>
      <c r="VG798" s="9"/>
      <c r="VH798" s="9"/>
      <c r="VI798" s="9"/>
      <c r="VJ798" s="9"/>
      <c r="VK798" s="9"/>
      <c r="VL798" s="9"/>
      <c r="VM798" s="9"/>
      <c r="VN798" s="9"/>
      <c r="VO798" s="9"/>
      <c r="VP798" s="9"/>
      <c r="VQ798" s="9"/>
      <c r="VR798" s="9"/>
      <c r="VS798" s="9"/>
      <c r="VT798" s="9"/>
      <c r="VU798" s="9"/>
      <c r="VV798" s="9"/>
      <c r="VW798" s="9"/>
      <c r="VX798" s="9"/>
      <c r="VY798" s="9"/>
      <c r="VZ798" s="9"/>
      <c r="WA798" s="9"/>
      <c r="WB798" s="9"/>
      <c r="WC798" s="9"/>
      <c r="WD798" s="9"/>
      <c r="WE798" s="9"/>
      <c r="WF798" s="9"/>
      <c r="WG798" s="9"/>
      <c r="WH798" s="9"/>
      <c r="WI798" s="9"/>
      <c r="WJ798" s="9"/>
      <c r="WK798" s="9"/>
      <c r="WL798" s="9"/>
      <c r="WM798" s="9"/>
      <c r="WN798" s="9"/>
      <c r="WO798" s="9"/>
      <c r="WP798" s="9"/>
      <c r="WQ798" s="9"/>
      <c r="WR798" s="9"/>
      <c r="WS798" s="9"/>
      <c r="WT798" s="9"/>
      <c r="WU798" s="9"/>
      <c r="WV798" s="9"/>
      <c r="WW798" s="9"/>
      <c r="WX798" s="9"/>
      <c r="WY798" s="9"/>
      <c r="WZ798" s="9"/>
      <c r="XA798" s="9"/>
      <c r="XB798" s="9"/>
      <c r="XC798" s="9"/>
      <c r="XD798" s="9"/>
      <c r="XE798" s="9"/>
      <c r="XF798" s="9"/>
      <c r="XG798" s="9"/>
      <c r="XH798" s="9"/>
      <c r="XI798" s="9"/>
      <c r="XJ798" s="9"/>
      <c r="XK798" s="9"/>
      <c r="XL798" s="9"/>
      <c r="XM798" s="9"/>
      <c r="XN798" s="9"/>
      <c r="XO798" s="9"/>
      <c r="XP798" s="9"/>
      <c r="XQ798" s="9"/>
      <c r="XR798" s="9"/>
      <c r="XS798" s="9"/>
      <c r="XT798" s="9"/>
      <c r="XU798" s="9"/>
      <c r="XV798" s="9"/>
      <c r="XW798" s="9"/>
      <c r="XX798" s="9"/>
      <c r="XY798" s="9"/>
      <c r="XZ798" s="9"/>
      <c r="YA798" s="9"/>
      <c r="YB798" s="9"/>
      <c r="YC798" s="9"/>
      <c r="YD798" s="9"/>
      <c r="YE798" s="9"/>
      <c r="YF798" s="9"/>
      <c r="YG798" s="9"/>
      <c r="YH798" s="9"/>
      <c r="YI798" s="9"/>
      <c r="YJ798" s="9"/>
      <c r="YK798" s="9"/>
      <c r="YL798" s="9"/>
      <c r="YM798" s="9"/>
      <c r="YN798" s="9"/>
      <c r="YO798" s="9"/>
      <c r="YP798" s="9"/>
      <c r="YQ798" s="9"/>
      <c r="YR798" s="9"/>
      <c r="YS798" s="9"/>
      <c r="YT798" s="9"/>
      <c r="YU798" s="9"/>
      <c r="YV798" s="9"/>
      <c r="YW798" s="9"/>
      <c r="YX798" s="9"/>
      <c r="YY798" s="9"/>
      <c r="YZ798" s="9"/>
      <c r="ZA798" s="9"/>
      <c r="ZB798" s="9"/>
      <c r="ZC798" s="9"/>
      <c r="ZD798" s="9"/>
      <c r="ZE798" s="9"/>
      <c r="ZF798" s="9"/>
      <c r="ZG798" s="9"/>
      <c r="ZH798" s="9"/>
      <c r="ZI798" s="9"/>
      <c r="ZJ798" s="9"/>
      <c r="ZK798" s="9"/>
      <c r="ZL798" s="9"/>
      <c r="ZM798" s="9"/>
      <c r="ZN798" s="9"/>
      <c r="ZO798" s="9"/>
      <c r="ZP798" s="9"/>
      <c r="ZQ798" s="9"/>
      <c r="ZR798" s="9"/>
      <c r="ZS798" s="9"/>
      <c r="ZT798" s="9"/>
      <c r="ZU798" s="9"/>
      <c r="ZV798" s="9"/>
      <c r="ZW798" s="9"/>
      <c r="ZX798" s="9"/>
      <c r="ZY798" s="9"/>
      <c r="ZZ798" s="9"/>
      <c r="AAA798" s="9"/>
      <c r="AAB798" s="9"/>
      <c r="AAC798" s="9"/>
      <c r="AAD798" s="9"/>
      <c r="AAE798" s="9"/>
      <c r="AAF798" s="9"/>
      <c r="AAG798" s="9"/>
      <c r="AAH798" s="9"/>
      <c r="AAI798" s="9"/>
      <c r="AAJ798" s="9"/>
      <c r="AAK798" s="9"/>
      <c r="AAL798" s="9"/>
      <c r="AAM798" s="9"/>
      <c r="AAN798" s="9"/>
      <c r="AAO798" s="9"/>
      <c r="AAP798" s="9"/>
      <c r="AAQ798" s="9"/>
      <c r="AAR798" s="9"/>
      <c r="AAS798" s="9"/>
      <c r="AAT798" s="9"/>
      <c r="AAU798" s="9"/>
      <c r="AAV798" s="9"/>
      <c r="AAW798" s="9"/>
      <c r="AAX798" s="9"/>
      <c r="AAY798" s="9"/>
      <c r="AAZ798" s="9"/>
      <c r="ABA798" s="9"/>
      <c r="ABB798" s="9"/>
      <c r="ABC798" s="9"/>
      <c r="ABD798" s="9"/>
      <c r="ABE798" s="9"/>
      <c r="ABF798" s="9"/>
      <c r="ABG798" s="9"/>
      <c r="ABH798" s="9"/>
      <c r="ABI798" s="9"/>
      <c r="ABJ798" s="9"/>
      <c r="ABK798" s="9"/>
      <c r="ABL798" s="9"/>
      <c r="ABM798" s="9"/>
      <c r="ABN798" s="9"/>
      <c r="ABO798" s="9"/>
      <c r="ABP798" s="9"/>
      <c r="ABQ798" s="9"/>
      <c r="ABR798" s="9"/>
      <c r="ABS798" s="9"/>
      <c r="ABT798" s="9"/>
      <c r="ABU798" s="9"/>
      <c r="ABV798" s="9"/>
      <c r="ABW798" s="9"/>
      <c r="ABX798" s="9"/>
      <c r="ABY798" s="9"/>
      <c r="ABZ798" s="9"/>
      <c r="ACA798" s="9"/>
      <c r="ACB798" s="9"/>
      <c r="ACC798" s="9"/>
      <c r="ACD798" s="9"/>
      <c r="ACE798" s="9"/>
      <c r="ACF798" s="9"/>
      <c r="ACG798" s="9"/>
      <c r="ACH798" s="9"/>
      <c r="ACI798" s="9"/>
      <c r="ACJ798" s="9"/>
      <c r="ACK798" s="9"/>
      <c r="ACL798" s="9"/>
      <c r="ACM798" s="9"/>
      <c r="ACN798" s="9"/>
      <c r="ACO798" s="9"/>
      <c r="ACP798" s="9"/>
      <c r="ACQ798" s="9"/>
      <c r="ACR798" s="9"/>
      <c r="ACS798" s="9"/>
      <c r="ACT798" s="9"/>
      <c r="ACU798" s="9"/>
      <c r="ACV798" s="9"/>
      <c r="ACW798" s="9"/>
      <c r="ACX798" s="9"/>
      <c r="ACY798" s="9"/>
      <c r="ACZ798" s="9"/>
      <c r="ADA798" s="9"/>
      <c r="ADB798" s="9"/>
      <c r="ADC798" s="9"/>
      <c r="ADD798" s="9"/>
      <c r="ADE798" s="9"/>
      <c r="ADF798" s="9"/>
      <c r="ADG798" s="9"/>
      <c r="ADH798" s="9"/>
      <c r="ADI798" s="9"/>
      <c r="ADJ798" s="9"/>
      <c r="ADK798" s="9"/>
      <c r="ADL798" s="9"/>
      <c r="ADM798" s="9"/>
      <c r="ADN798" s="9"/>
      <c r="ADO798" s="9"/>
      <c r="ADP798" s="9"/>
      <c r="ADQ798" s="9"/>
      <c r="ADR798" s="9"/>
      <c r="ADS798" s="9"/>
      <c r="ADT798" s="9"/>
      <c r="ADU798" s="9"/>
      <c r="ADV798" s="9"/>
      <c r="ADW798" s="9"/>
      <c r="ADX798" s="9"/>
      <c r="ADY798" s="9"/>
      <c r="ADZ798" s="9"/>
      <c r="AEA798" s="9"/>
      <c r="AEB798" s="9"/>
      <c r="AEC798" s="9"/>
      <c r="AED798" s="9"/>
      <c r="AEE798" s="9"/>
      <c r="AEF798" s="9"/>
      <c r="AEG798" s="9"/>
      <c r="AEH798" s="9"/>
      <c r="AEI798" s="9"/>
      <c r="AEJ798" s="9"/>
      <c r="AEK798" s="9"/>
      <c r="AEL798" s="9"/>
      <c r="AEM798" s="9"/>
      <c r="AEN798" s="9"/>
      <c r="AEO798" s="9"/>
      <c r="AEP798" s="9"/>
      <c r="AEQ798" s="9"/>
      <c r="AER798" s="9"/>
      <c r="AES798" s="9"/>
      <c r="AET798" s="9"/>
      <c r="AEU798" s="9"/>
      <c r="AEV798" s="9"/>
      <c r="AEW798" s="9"/>
      <c r="AEX798" s="9"/>
      <c r="AEY798" s="9"/>
      <c r="AEZ798" s="9"/>
      <c r="AFA798" s="9"/>
      <c r="AFB798" s="9"/>
      <c r="AFC798" s="9"/>
      <c r="AFD798" s="9"/>
      <c r="AFE798" s="9"/>
      <c r="AFF798" s="9"/>
      <c r="AFG798" s="9"/>
      <c r="AFH798" s="9"/>
      <c r="AFI798" s="9"/>
      <c r="AFJ798" s="9"/>
      <c r="AFK798" s="9"/>
      <c r="AFL798" s="9"/>
      <c r="AFM798" s="9"/>
      <c r="AFN798" s="9"/>
      <c r="AFO798" s="9"/>
      <c r="AFP798" s="9"/>
      <c r="AFQ798" s="9"/>
      <c r="AFR798" s="9"/>
      <c r="AFS798" s="9"/>
      <c r="AFT798" s="9"/>
      <c r="AFU798" s="9"/>
      <c r="AFV798" s="9"/>
      <c r="AFW798" s="9"/>
      <c r="AFX798" s="9"/>
      <c r="AFY798" s="9"/>
      <c r="AFZ798" s="9"/>
      <c r="AGA798" s="9"/>
      <c r="AGB798" s="9"/>
      <c r="AGC798" s="9"/>
      <c r="AGD798" s="9"/>
      <c r="AGE798" s="9"/>
      <c r="AGF798" s="9"/>
      <c r="AGG798" s="9"/>
      <c r="AGH798" s="9"/>
      <c r="AGI798" s="9"/>
      <c r="AGJ798" s="9"/>
      <c r="AGK798" s="9"/>
      <c r="AGL798" s="9"/>
      <c r="AGM798" s="9"/>
      <c r="AGN798" s="9"/>
      <c r="AGO798" s="9"/>
      <c r="AGP798" s="9"/>
      <c r="AGQ798" s="9"/>
      <c r="AGR798" s="9"/>
      <c r="AGS798" s="9"/>
      <c r="AGT798" s="9"/>
      <c r="AGU798" s="9"/>
      <c r="AGV798" s="9"/>
      <c r="AGW798" s="9"/>
      <c r="AGX798" s="9"/>
      <c r="AGY798" s="9"/>
      <c r="AGZ798" s="9"/>
      <c r="AHA798" s="9"/>
      <c r="AHB798" s="9"/>
      <c r="AHC798" s="9"/>
      <c r="AHD798" s="9"/>
      <c r="AHE798" s="9"/>
      <c r="AHF798" s="9"/>
      <c r="AHG798" s="9"/>
      <c r="AHH798" s="9"/>
      <c r="AHI798" s="9"/>
      <c r="AHJ798" s="9"/>
      <c r="AHK798" s="9"/>
      <c r="AHL798" s="9"/>
      <c r="AHM798" s="9"/>
      <c r="AHN798" s="9"/>
      <c r="AHO798" s="9"/>
      <c r="AHP798" s="9"/>
      <c r="AHQ798" s="9"/>
      <c r="AHR798" s="9"/>
      <c r="AHS798" s="9"/>
      <c r="AHT798" s="9"/>
      <c r="AHU798" s="9"/>
      <c r="AHV798" s="9"/>
      <c r="AHW798" s="9"/>
      <c r="AHX798" s="9"/>
      <c r="AHY798" s="9"/>
      <c r="AHZ798" s="9"/>
      <c r="AIA798" s="9"/>
      <c r="AIB798" s="9"/>
      <c r="AIC798" s="9"/>
      <c r="AID798" s="9"/>
      <c r="AIE798" s="9"/>
      <c r="AIF798" s="9"/>
      <c r="AIG798" s="9"/>
      <c r="AIH798" s="9"/>
      <c r="AII798" s="9"/>
      <c r="AIJ798" s="9"/>
      <c r="AIK798" s="9"/>
      <c r="AIL798" s="9"/>
      <c r="AIM798" s="9"/>
      <c r="AIN798" s="9"/>
      <c r="AIO798" s="9"/>
      <c r="AIP798" s="9"/>
      <c r="AIQ798" s="9"/>
      <c r="AIR798" s="9"/>
      <c r="AIS798" s="9"/>
      <c r="AIT798" s="9"/>
      <c r="AIU798" s="9"/>
      <c r="AIV798" s="9"/>
      <c r="AIW798" s="9"/>
      <c r="AIX798" s="9"/>
      <c r="AIY798" s="9"/>
      <c r="AIZ798" s="9"/>
      <c r="AJA798" s="9"/>
      <c r="AJB798" s="9"/>
      <c r="AJC798" s="9"/>
      <c r="AJD798" s="9"/>
      <c r="AJE798" s="9"/>
      <c r="AJF798" s="9"/>
      <c r="AJG798" s="9"/>
      <c r="AJH798" s="9"/>
      <c r="AJI798" s="9"/>
      <c r="AJJ798" s="9"/>
      <c r="AJK798" s="9"/>
      <c r="AJL798" s="9"/>
      <c r="AJM798" s="9"/>
      <c r="AJN798" s="9"/>
      <c r="AJO798" s="9"/>
      <c r="AJP798" s="9"/>
      <c r="AJQ798" s="9"/>
      <c r="AJR798" s="9"/>
      <c r="AJS798" s="9"/>
      <c r="AJT798" s="9"/>
      <c r="AJU798" s="9"/>
      <c r="AJV798" s="9"/>
      <c r="AJW798" s="9"/>
      <c r="AJX798" s="9"/>
      <c r="AJY798" s="9"/>
      <c r="AJZ798" s="9"/>
      <c r="AKA798" s="9"/>
      <c r="AKB798" s="9"/>
      <c r="AKC798" s="9"/>
      <c r="AKD798" s="9"/>
      <c r="AKE798" s="9"/>
      <c r="AKF798" s="9"/>
      <c r="AKG798" s="9"/>
      <c r="AKH798" s="9"/>
      <c r="AKI798" s="9"/>
      <c r="AKJ798" s="9"/>
      <c r="AKK798" s="9"/>
      <c r="AKL798" s="9"/>
      <c r="AKM798" s="9"/>
      <c r="AKN798" s="9"/>
      <c r="AKO798" s="9"/>
      <c r="AKP798" s="9"/>
      <c r="AKQ798" s="9"/>
      <c r="AKR798" s="9"/>
      <c r="AKS798" s="9"/>
      <c r="AKT798" s="9"/>
      <c r="AKU798" s="9"/>
      <c r="AKV798" s="9"/>
      <c r="AKW798" s="9"/>
      <c r="AKX798" s="9"/>
      <c r="AKY798" s="9"/>
      <c r="AKZ798" s="9"/>
      <c r="ALA798" s="9"/>
      <c r="ALB798" s="9"/>
      <c r="ALC798" s="9"/>
      <c r="ALD798" s="9"/>
      <c r="ALE798" s="9"/>
      <c r="ALF798" s="9"/>
      <c r="ALG798" s="9"/>
      <c r="ALH798" s="9"/>
      <c r="ALI798" s="9"/>
      <c r="ALJ798" s="9"/>
      <c r="ALK798" s="9"/>
      <c r="ALL798" s="9"/>
      <c r="ALM798" s="9"/>
      <c r="ALN798" s="9"/>
      <c r="ALO798" s="9"/>
      <c r="ALP798" s="9"/>
      <c r="ALQ798" s="9"/>
      <c r="ALR798" s="9"/>
      <c r="ALS798" s="9"/>
      <c r="ALT798" s="9"/>
      <c r="ALU798" s="9"/>
      <c r="ALV798" s="9"/>
      <c r="ALW798" s="9"/>
      <c r="ALX798" s="9"/>
      <c r="ALY798" s="9"/>
      <c r="ALZ798" s="9"/>
      <c r="AMA798" s="9"/>
      <c r="AMB798" s="9"/>
      <c r="AMC798" s="9"/>
      <c r="AMD798" s="9"/>
      <c r="AME798" s="9"/>
      <c r="AMF798" s="9"/>
      <c r="AMG798" s="9"/>
      <c r="AMH798" s="9"/>
      <c r="AMI798" s="9"/>
      <c r="AMJ798" s="9"/>
      <c r="AMK798" s="9"/>
      <c r="AML798" s="9"/>
      <c r="AMM798" s="9"/>
      <c r="AMN798" s="9"/>
      <c r="AMO798" s="9"/>
      <c r="AMP798" s="9"/>
      <c r="AMQ798" s="9"/>
      <c r="AMR798" s="9"/>
      <c r="AMS798" s="9"/>
      <c r="AMT798" s="9"/>
      <c r="AMU798" s="9"/>
      <c r="AMV798" s="9"/>
      <c r="AMW798" s="9"/>
      <c r="AMX798" s="9"/>
      <c r="AMY798" s="9"/>
      <c r="AMZ798" s="9"/>
      <c r="ANA798" s="9"/>
      <c r="ANB798" s="9"/>
      <c r="ANC798" s="9"/>
      <c r="AND798" s="9"/>
      <c r="ANE798" s="9"/>
      <c r="ANF798" s="9"/>
      <c r="ANG798" s="9"/>
      <c r="ANH798" s="9"/>
      <c r="ANI798" s="9"/>
      <c r="ANJ798" s="9"/>
      <c r="ANK798" s="9"/>
      <c r="ANL798" s="9"/>
      <c r="ANM798" s="9"/>
      <c r="ANN798" s="9"/>
      <c r="ANO798" s="9"/>
      <c r="ANP798" s="9"/>
      <c r="ANQ798" s="9"/>
      <c r="ANR798" s="9"/>
      <c r="ANS798" s="9"/>
      <c r="ANT798" s="9"/>
      <c r="ANU798" s="9"/>
      <c r="ANV798" s="9"/>
      <c r="ANW798" s="9"/>
      <c r="ANX798" s="9"/>
      <c r="ANY798" s="9"/>
      <c r="ANZ798" s="9"/>
      <c r="AOA798" s="9"/>
      <c r="AOB798" s="9"/>
      <c r="AOC798" s="9"/>
      <c r="AOD798" s="9"/>
      <c r="AOE798" s="9"/>
      <c r="AOF798" s="9"/>
      <c r="AOG798" s="9"/>
      <c r="AOH798" s="9"/>
      <c r="AOI798" s="9"/>
      <c r="AOJ798" s="9"/>
      <c r="AOK798" s="9"/>
      <c r="AOL798" s="9"/>
      <c r="AOM798" s="9"/>
      <c r="AON798" s="9"/>
      <c r="AOO798" s="9"/>
      <c r="AOP798" s="9"/>
      <c r="AOQ798" s="9"/>
      <c r="AOR798" s="9"/>
      <c r="AOS798" s="9"/>
      <c r="AOT798" s="9"/>
      <c r="AOU798" s="9"/>
      <c r="AOV798" s="9"/>
      <c r="AOW798" s="9"/>
      <c r="AOX798" s="9"/>
      <c r="AOY798" s="9"/>
      <c r="AOZ798" s="9"/>
      <c r="APA798" s="9"/>
      <c r="APB798" s="9"/>
      <c r="APC798" s="9"/>
      <c r="APD798" s="9"/>
      <c r="APE798" s="9"/>
      <c r="APF798" s="9"/>
      <c r="APG798" s="9"/>
      <c r="APH798" s="9"/>
      <c r="API798" s="9"/>
      <c r="APJ798" s="9"/>
      <c r="APK798" s="9"/>
      <c r="APL798" s="9"/>
      <c r="APM798" s="9"/>
      <c r="APN798" s="9"/>
      <c r="APO798" s="9"/>
      <c r="APP798" s="9"/>
      <c r="APQ798" s="9"/>
      <c r="APR798" s="9"/>
      <c r="APS798" s="9"/>
      <c r="APT798" s="9"/>
      <c r="APU798" s="9"/>
      <c r="APV798" s="9"/>
      <c r="APW798" s="9"/>
      <c r="APX798" s="9"/>
      <c r="APY798" s="9"/>
      <c r="APZ798" s="9"/>
      <c r="AQA798" s="9"/>
      <c r="AQB798" s="9"/>
      <c r="AQC798" s="9"/>
      <c r="AQD798" s="9"/>
      <c r="AQE798" s="9"/>
      <c r="AQF798" s="9"/>
      <c r="AQG798" s="9"/>
      <c r="AQH798" s="9"/>
      <c r="AQI798" s="9"/>
      <c r="AQJ798" s="9"/>
      <c r="AQK798" s="9"/>
      <c r="AQL798" s="9"/>
      <c r="AQM798" s="9"/>
      <c r="AQN798" s="9"/>
      <c r="AQO798" s="9"/>
      <c r="AQP798" s="9"/>
      <c r="AQQ798" s="9"/>
      <c r="AQR798" s="9"/>
      <c r="AQS798" s="9"/>
      <c r="AQT798" s="9"/>
      <c r="AQU798" s="9"/>
      <c r="AQV798" s="9"/>
      <c r="AQW798" s="9"/>
      <c r="AQX798" s="9"/>
      <c r="AQY798" s="9"/>
      <c r="AQZ798" s="9"/>
      <c r="ARA798" s="9"/>
      <c r="ARB798" s="9"/>
      <c r="ARC798" s="9"/>
      <c r="ARD798" s="9"/>
      <c r="ARE798" s="9"/>
      <c r="ARF798" s="9"/>
      <c r="ARG798" s="9"/>
      <c r="ARH798" s="9"/>
      <c r="ARI798" s="9"/>
      <c r="ARJ798" s="9"/>
      <c r="ARK798" s="9"/>
      <c r="ARL798" s="9"/>
      <c r="ARM798" s="9"/>
      <c r="ARN798" s="9"/>
      <c r="ARO798" s="9"/>
      <c r="ARP798" s="9"/>
      <c r="ARQ798" s="9"/>
      <c r="ARR798" s="9"/>
      <c r="ARS798" s="9"/>
      <c r="ART798" s="9"/>
      <c r="ARU798" s="9"/>
      <c r="ARV798" s="9"/>
      <c r="ARW798" s="9"/>
      <c r="ARX798" s="9"/>
      <c r="ARY798" s="9"/>
      <c r="ARZ798" s="9"/>
      <c r="ASA798" s="9"/>
      <c r="ASB798" s="9"/>
      <c r="ASC798" s="9"/>
      <c r="ASD798" s="9"/>
      <c r="ASE798" s="9"/>
      <c r="ASF798" s="9"/>
      <c r="ASG798" s="9"/>
      <c r="ASH798" s="9"/>
      <c r="ASI798" s="9"/>
      <c r="ASJ798" s="9"/>
      <c r="ASK798" s="9"/>
      <c r="ASL798" s="9"/>
      <c r="ASM798" s="9"/>
      <c r="ASN798" s="9"/>
      <c r="ASO798" s="9"/>
      <c r="ASP798" s="9"/>
      <c r="ASQ798" s="9"/>
      <c r="ASR798" s="9"/>
      <c r="ASS798" s="9"/>
      <c r="AST798" s="9"/>
      <c r="ASU798" s="9"/>
      <c r="ASV798" s="9"/>
      <c r="ASW798" s="9"/>
      <c r="ASX798" s="9"/>
      <c r="ASY798" s="9"/>
      <c r="ASZ798" s="9"/>
      <c r="ATA798" s="9"/>
      <c r="ATB798" s="9"/>
      <c r="ATC798" s="9"/>
      <c r="ATD798" s="9"/>
      <c r="ATE798" s="9"/>
      <c r="ATF798" s="9"/>
      <c r="ATG798" s="9"/>
      <c r="ATH798" s="9"/>
      <c r="ATI798" s="9"/>
      <c r="ATJ798" s="9"/>
      <c r="ATK798" s="9"/>
      <c r="ATL798" s="9"/>
      <c r="ATM798" s="9"/>
      <c r="ATN798" s="9"/>
      <c r="ATO798" s="9"/>
      <c r="ATP798" s="9"/>
      <c r="ATQ798" s="9"/>
      <c r="ATR798" s="9"/>
      <c r="ATS798" s="9"/>
      <c r="ATT798" s="9"/>
      <c r="ATU798" s="9"/>
      <c r="ATV798" s="9"/>
      <c r="ATW798" s="9"/>
      <c r="ATX798" s="9"/>
      <c r="ATY798" s="9"/>
      <c r="ATZ798" s="9"/>
      <c r="AUA798" s="9"/>
      <c r="AUB798" s="9"/>
      <c r="AUC798" s="9"/>
      <c r="AUD798" s="9"/>
      <c r="AUE798" s="9"/>
      <c r="AUF798" s="9"/>
      <c r="AUG798" s="9"/>
      <c r="AUH798" s="9"/>
      <c r="AUI798" s="9"/>
      <c r="AUJ798" s="9"/>
      <c r="AUK798" s="9"/>
      <c r="AUL798" s="9"/>
      <c r="AUM798" s="9"/>
      <c r="AUN798" s="9"/>
      <c r="AUO798" s="9"/>
      <c r="AUP798" s="9"/>
      <c r="AUQ798" s="9"/>
      <c r="AUR798" s="9"/>
      <c r="AUS798" s="9"/>
      <c r="AUT798" s="9"/>
      <c r="AUU798" s="9"/>
      <c r="AUV798" s="9"/>
      <c r="AUW798" s="9"/>
      <c r="AUX798" s="9"/>
      <c r="AUY798" s="9"/>
      <c r="AUZ798" s="9"/>
      <c r="AVA798" s="9"/>
      <c r="AVB798" s="9"/>
      <c r="AVC798" s="9"/>
      <c r="AVD798" s="9"/>
      <c r="AVE798" s="9"/>
      <c r="AVF798" s="9"/>
      <c r="AVG798" s="9"/>
      <c r="AVH798" s="9"/>
      <c r="AVI798" s="9"/>
      <c r="AVJ798" s="9"/>
      <c r="AVK798" s="9"/>
      <c r="AVL798" s="9"/>
      <c r="AVM798" s="9"/>
      <c r="AVN798" s="9"/>
      <c r="AVO798" s="9"/>
      <c r="AVP798" s="9"/>
      <c r="AVQ798" s="9"/>
      <c r="AVR798" s="9"/>
      <c r="AVS798" s="9"/>
      <c r="AVT798" s="9"/>
      <c r="AVU798" s="9"/>
      <c r="AVV798" s="9"/>
      <c r="AVW798" s="9"/>
      <c r="AVX798" s="9"/>
      <c r="AVY798" s="9"/>
      <c r="AVZ798" s="9"/>
      <c r="AWA798" s="9"/>
      <c r="AWB798" s="9"/>
      <c r="AWC798" s="9"/>
      <c r="AWD798" s="9"/>
      <c r="AWE798" s="9"/>
      <c r="AWF798" s="9"/>
      <c r="AWG798" s="9"/>
      <c r="AWH798" s="9"/>
      <c r="AWI798" s="9"/>
      <c r="AWJ798" s="9"/>
      <c r="AWK798" s="9"/>
      <c r="AWL798" s="9"/>
      <c r="AWM798" s="9"/>
      <c r="AWN798" s="9"/>
      <c r="AWO798" s="9"/>
      <c r="AWP798" s="9"/>
      <c r="AWQ798" s="9"/>
      <c r="AWR798" s="9"/>
      <c r="AWS798" s="9"/>
      <c r="AWT798" s="9"/>
      <c r="AWU798" s="9"/>
      <c r="AWV798" s="9"/>
      <c r="AWW798" s="9"/>
      <c r="AWX798" s="9"/>
      <c r="AWY798" s="9"/>
      <c r="AWZ798" s="9"/>
      <c r="AXA798" s="9"/>
      <c r="AXB798" s="9"/>
      <c r="AXC798" s="9"/>
      <c r="AXD798" s="9"/>
      <c r="AXE798" s="9"/>
      <c r="AXF798" s="9"/>
      <c r="AXG798" s="9"/>
      <c r="AXH798" s="9"/>
      <c r="AXI798" s="9"/>
      <c r="AXJ798" s="9"/>
      <c r="AXK798" s="9"/>
      <c r="AXL798" s="9"/>
      <c r="AXM798" s="9"/>
      <c r="AXN798" s="9"/>
      <c r="AXO798" s="9"/>
      <c r="AXP798" s="9"/>
      <c r="AXQ798" s="9"/>
      <c r="AXR798" s="9"/>
      <c r="AXS798" s="9"/>
      <c r="AXT798" s="9"/>
      <c r="AXU798" s="9"/>
      <c r="AXV798" s="9"/>
      <c r="AXW798" s="9"/>
      <c r="AXX798" s="9"/>
      <c r="AXY798" s="9"/>
      <c r="AXZ798" s="9"/>
      <c r="AYA798" s="9"/>
      <c r="AYB798" s="9"/>
      <c r="AYC798" s="9"/>
      <c r="AYD798" s="9"/>
      <c r="AYE798" s="9"/>
      <c r="AYF798" s="9"/>
      <c r="AYG798" s="9"/>
      <c r="AYH798" s="9"/>
      <c r="AYI798" s="9"/>
      <c r="AYJ798" s="9"/>
      <c r="AYK798" s="9"/>
      <c r="AYL798" s="9"/>
      <c r="AYM798" s="9"/>
      <c r="AYN798" s="9"/>
      <c r="AYO798" s="9"/>
      <c r="AYP798" s="9"/>
      <c r="AYQ798" s="9"/>
      <c r="AYR798" s="9"/>
      <c r="AYS798" s="9"/>
      <c r="AYT798" s="9"/>
      <c r="AYU798" s="9"/>
      <c r="AYV798" s="9"/>
      <c r="AYW798" s="9"/>
      <c r="AYX798" s="9"/>
      <c r="AYY798" s="9"/>
      <c r="AYZ798" s="9"/>
      <c r="AZA798" s="9"/>
      <c r="AZB798" s="9"/>
      <c r="AZC798" s="9"/>
      <c r="AZD798" s="9"/>
      <c r="AZE798" s="9"/>
      <c r="AZF798" s="9"/>
      <c r="AZG798" s="9"/>
      <c r="AZH798" s="9"/>
      <c r="AZI798" s="9"/>
      <c r="AZJ798" s="9"/>
      <c r="AZK798" s="9"/>
      <c r="AZL798" s="9"/>
      <c r="AZM798" s="9"/>
      <c r="AZN798" s="9"/>
      <c r="AZO798" s="9"/>
      <c r="AZP798" s="9"/>
      <c r="AZQ798" s="9"/>
      <c r="AZR798" s="9"/>
      <c r="AZS798" s="9"/>
      <c r="AZT798" s="9"/>
      <c r="AZU798" s="9"/>
      <c r="AZV798" s="9"/>
      <c r="AZW798" s="9"/>
      <c r="AZX798" s="9"/>
      <c r="AZY798" s="9"/>
      <c r="AZZ798" s="9"/>
      <c r="BAA798" s="9"/>
      <c r="BAB798" s="9"/>
      <c r="BAC798" s="9"/>
      <c r="BAD798" s="9"/>
      <c r="BAE798" s="9"/>
      <c r="BAF798" s="9"/>
      <c r="BAG798" s="9"/>
      <c r="BAH798" s="9"/>
      <c r="BAI798" s="9"/>
      <c r="BAJ798" s="9"/>
      <c r="BAK798" s="9"/>
      <c r="BAL798" s="9"/>
      <c r="BAM798" s="9"/>
      <c r="BAN798" s="9"/>
      <c r="BAO798" s="9"/>
      <c r="BAP798" s="9"/>
      <c r="BAQ798" s="9"/>
      <c r="BAR798" s="9"/>
      <c r="BAS798" s="9"/>
      <c r="BAT798" s="9"/>
      <c r="BAU798" s="9"/>
      <c r="BAV798" s="9"/>
      <c r="BAW798" s="9"/>
      <c r="BAX798" s="9"/>
      <c r="BAY798" s="9"/>
      <c r="BAZ798" s="9"/>
      <c r="BBA798" s="9"/>
      <c r="BBB798" s="9"/>
      <c r="BBC798" s="9"/>
      <c r="BBD798" s="9"/>
      <c r="BBE798" s="9"/>
      <c r="BBF798" s="9"/>
      <c r="BBG798" s="9"/>
      <c r="BBH798" s="9"/>
      <c r="BBI798" s="9"/>
      <c r="BBJ798" s="9"/>
      <c r="BBK798" s="9"/>
      <c r="BBL798" s="9"/>
      <c r="BBM798" s="9"/>
      <c r="BBN798" s="9"/>
      <c r="BBO798" s="9"/>
      <c r="BBP798" s="9"/>
      <c r="BBQ798" s="9"/>
      <c r="BBR798" s="9"/>
      <c r="BBS798" s="9"/>
      <c r="BBT798" s="9"/>
      <c r="BBU798" s="9"/>
      <c r="BBV798" s="9"/>
      <c r="BBW798" s="9"/>
      <c r="BBX798" s="9"/>
      <c r="BBY798" s="9"/>
      <c r="BBZ798" s="9"/>
      <c r="BCA798" s="9"/>
      <c r="BCB798" s="9"/>
      <c r="BCC798" s="9"/>
      <c r="BCD798" s="9"/>
      <c r="BCE798" s="9"/>
      <c r="BCF798" s="9"/>
      <c r="BCG798" s="9"/>
      <c r="BCH798" s="9"/>
      <c r="BCI798" s="9"/>
      <c r="BCJ798" s="9"/>
      <c r="BCK798" s="9"/>
      <c r="BCL798" s="9"/>
      <c r="BCM798" s="9"/>
      <c r="BCN798" s="9"/>
      <c r="BCO798" s="9"/>
      <c r="BCP798" s="9"/>
      <c r="BCQ798" s="9"/>
      <c r="BCR798" s="9"/>
      <c r="BCS798" s="9"/>
      <c r="BCT798" s="9"/>
      <c r="BCU798" s="9"/>
      <c r="BCV798" s="9"/>
      <c r="BCW798" s="9"/>
      <c r="BCX798" s="9"/>
      <c r="BCY798" s="9"/>
      <c r="BCZ798" s="9"/>
      <c r="BDA798" s="9"/>
      <c r="BDB798" s="9"/>
      <c r="BDC798" s="9"/>
      <c r="BDD798" s="9"/>
      <c r="BDE798" s="9"/>
      <c r="BDF798" s="9"/>
      <c r="BDG798" s="9"/>
      <c r="BDH798" s="9"/>
      <c r="BDI798" s="9"/>
      <c r="BDJ798" s="9"/>
      <c r="BDK798" s="9"/>
      <c r="BDL798" s="9"/>
      <c r="BDM798" s="9"/>
      <c r="BDN798" s="9"/>
      <c r="BDO798" s="9"/>
      <c r="BDP798" s="9"/>
      <c r="BDQ798" s="9"/>
      <c r="BDR798" s="9"/>
      <c r="BDS798" s="9"/>
      <c r="BDT798" s="9"/>
      <c r="BDU798" s="9"/>
      <c r="BDV798" s="9"/>
      <c r="BDW798" s="9"/>
      <c r="BDX798" s="9"/>
      <c r="BDY798" s="9"/>
      <c r="BDZ798" s="9"/>
      <c r="BEA798" s="9"/>
      <c r="BEB798" s="9"/>
      <c r="BEC798" s="9"/>
      <c r="BED798" s="9"/>
      <c r="BEE798" s="9"/>
      <c r="BEF798" s="9"/>
      <c r="BEG798" s="9"/>
      <c r="BEH798" s="9"/>
      <c r="BEI798" s="9"/>
      <c r="BEJ798" s="9"/>
      <c r="BEK798" s="9"/>
      <c r="BEL798" s="9"/>
      <c r="BEM798" s="9"/>
      <c r="BEN798" s="9"/>
      <c r="BEO798" s="9"/>
      <c r="BEP798" s="9"/>
      <c r="BEQ798" s="9"/>
      <c r="BER798" s="9"/>
      <c r="BES798" s="9"/>
      <c r="BET798" s="9"/>
      <c r="BEU798" s="9"/>
      <c r="BEV798" s="9"/>
      <c r="BEW798" s="9"/>
      <c r="BEX798" s="9"/>
      <c r="BEY798" s="9"/>
      <c r="BEZ798" s="9"/>
      <c r="BFA798" s="9"/>
      <c r="BFB798" s="9"/>
      <c r="BFC798" s="9"/>
      <c r="BFD798" s="9"/>
      <c r="BFE798" s="9"/>
      <c r="BFF798" s="9"/>
      <c r="BFG798" s="9"/>
      <c r="BFH798" s="9"/>
      <c r="BFI798" s="9"/>
      <c r="BFJ798" s="9"/>
      <c r="BFK798" s="9"/>
      <c r="BFL798" s="9"/>
      <c r="BFM798" s="9"/>
      <c r="BFN798" s="9"/>
      <c r="BFO798" s="9"/>
      <c r="BFP798" s="9"/>
      <c r="BFQ798" s="9"/>
      <c r="BFR798" s="9"/>
      <c r="BFS798" s="9"/>
      <c r="BFT798" s="9"/>
      <c r="BFU798" s="9"/>
      <c r="BFV798" s="9"/>
      <c r="BFW798" s="9"/>
      <c r="BFX798" s="9"/>
      <c r="BFY798" s="9"/>
      <c r="BFZ798" s="9"/>
      <c r="BGA798" s="9"/>
      <c r="BGB798" s="9"/>
      <c r="BGC798" s="9"/>
      <c r="BGD798" s="9"/>
      <c r="BGE798" s="9"/>
      <c r="BGF798" s="9"/>
      <c r="BGG798" s="9"/>
      <c r="BGH798" s="9"/>
      <c r="BGI798" s="9"/>
      <c r="BGJ798" s="9"/>
      <c r="BGK798" s="9"/>
      <c r="BGL798" s="9"/>
      <c r="BGM798" s="9"/>
      <c r="BGN798" s="9"/>
      <c r="BGO798" s="9"/>
      <c r="BGP798" s="9"/>
      <c r="BGQ798" s="9"/>
      <c r="BGR798" s="9"/>
      <c r="BGS798" s="9"/>
      <c r="BGT798" s="9"/>
      <c r="BGU798" s="9"/>
      <c r="BGV798" s="9"/>
      <c r="BGW798" s="9"/>
      <c r="BGX798" s="9"/>
      <c r="BGY798" s="9"/>
      <c r="BGZ798" s="9"/>
      <c r="BHA798" s="9"/>
      <c r="BHB798" s="9"/>
      <c r="BHC798" s="9"/>
      <c r="BHD798" s="9"/>
      <c r="BHE798" s="9"/>
      <c r="BHF798" s="9"/>
      <c r="BHG798" s="9"/>
      <c r="BHH798" s="9"/>
      <c r="BHI798" s="9"/>
      <c r="BHJ798" s="9"/>
      <c r="BHK798" s="9"/>
      <c r="BHL798" s="9"/>
      <c r="BHM798" s="9"/>
      <c r="BHN798" s="9"/>
      <c r="BHO798" s="9"/>
      <c r="BHP798" s="9"/>
      <c r="BHQ798" s="9"/>
      <c r="BHR798" s="9"/>
      <c r="BHS798" s="9"/>
      <c r="BHT798" s="9"/>
      <c r="BHU798" s="9"/>
      <c r="BHV798" s="9"/>
      <c r="BHW798" s="9"/>
      <c r="BHX798" s="9"/>
      <c r="BHY798" s="9"/>
      <c r="BHZ798" s="9"/>
      <c r="BIA798" s="9"/>
      <c r="BIB798" s="9"/>
      <c r="BIC798" s="9"/>
      <c r="BID798" s="9"/>
      <c r="BIE798" s="9"/>
      <c r="BIF798" s="9"/>
      <c r="BIG798" s="9"/>
      <c r="BIH798" s="9"/>
      <c r="BII798" s="9"/>
      <c r="BIJ798" s="9"/>
      <c r="BIK798" s="9"/>
      <c r="BIL798" s="9"/>
      <c r="BIM798" s="9"/>
      <c r="BIN798" s="9"/>
      <c r="BIO798" s="9"/>
      <c r="BIP798" s="9"/>
      <c r="BIQ798" s="9"/>
      <c r="BIR798" s="9"/>
      <c r="BIS798" s="9"/>
      <c r="BIT798" s="9"/>
      <c r="BIU798" s="9"/>
      <c r="BIV798" s="9"/>
      <c r="BIW798" s="9"/>
      <c r="BIX798" s="9"/>
      <c r="BIY798" s="9"/>
      <c r="BIZ798" s="9"/>
      <c r="BJA798" s="9"/>
      <c r="BJB798" s="9"/>
      <c r="BJC798" s="9"/>
      <c r="BJD798" s="9"/>
      <c r="BJE798" s="9"/>
      <c r="BJF798" s="9"/>
      <c r="BJG798" s="9"/>
      <c r="BJH798" s="9"/>
      <c r="BJI798" s="9"/>
      <c r="BJJ798" s="9"/>
      <c r="BJK798" s="9"/>
      <c r="BJL798" s="9"/>
      <c r="BJM798" s="9"/>
      <c r="BJN798" s="9"/>
      <c r="BJO798" s="9"/>
      <c r="BJP798" s="9"/>
      <c r="BJQ798" s="9"/>
      <c r="BJR798" s="9"/>
      <c r="BJS798" s="9"/>
      <c r="BJT798" s="9"/>
      <c r="BJU798" s="9"/>
      <c r="BJV798" s="9"/>
      <c r="BJW798" s="9"/>
      <c r="BJX798" s="9"/>
      <c r="BJY798" s="9"/>
      <c r="BJZ798" s="9"/>
      <c r="BKA798" s="9"/>
      <c r="BKB798" s="9"/>
      <c r="BKC798" s="9"/>
      <c r="BKD798" s="9"/>
      <c r="BKE798" s="9"/>
      <c r="BKF798" s="9"/>
      <c r="BKG798" s="9"/>
      <c r="BKH798" s="9"/>
      <c r="BKI798" s="9"/>
      <c r="BKJ798" s="9"/>
      <c r="BKK798" s="9"/>
      <c r="BKL798" s="9"/>
      <c r="BKM798" s="9"/>
      <c r="BKN798" s="9"/>
      <c r="BKO798" s="9"/>
      <c r="BKP798" s="9"/>
      <c r="BKQ798" s="9"/>
      <c r="BKR798" s="9"/>
      <c r="BKS798" s="9"/>
      <c r="BKT798" s="9"/>
      <c r="BKU798" s="9"/>
      <c r="BKV798" s="9"/>
      <c r="BKW798" s="9"/>
      <c r="BKX798" s="9"/>
      <c r="BKY798" s="9"/>
      <c r="BKZ798" s="9"/>
      <c r="BLA798" s="9"/>
      <c r="BLB798" s="9"/>
      <c r="BLC798" s="9"/>
      <c r="BLD798" s="9"/>
      <c r="BLE798" s="9"/>
      <c r="BLF798" s="9"/>
      <c r="BLG798" s="9"/>
      <c r="BLH798" s="9"/>
      <c r="BLI798" s="9"/>
      <c r="BLJ798" s="9"/>
      <c r="BLK798" s="9"/>
      <c r="BLL798" s="9"/>
      <c r="BLM798" s="9"/>
      <c r="BLN798" s="9"/>
      <c r="BLO798" s="9"/>
      <c r="BLP798" s="9"/>
      <c r="BLQ798" s="9"/>
      <c r="BLR798" s="9"/>
      <c r="BLS798" s="9"/>
      <c r="BLT798" s="9"/>
      <c r="BLU798" s="9"/>
      <c r="BLV798" s="9"/>
      <c r="BLW798" s="9"/>
      <c r="BLX798" s="9"/>
      <c r="BLY798" s="9"/>
      <c r="BLZ798" s="9"/>
      <c r="BMA798" s="9"/>
      <c r="BMB798" s="9"/>
      <c r="BMC798" s="9"/>
      <c r="BMD798" s="9"/>
      <c r="BME798" s="9"/>
      <c r="BMF798" s="9"/>
      <c r="BMG798" s="9"/>
      <c r="BMH798" s="9"/>
      <c r="BMI798" s="9"/>
      <c r="BMJ798" s="9"/>
      <c r="BMK798" s="9"/>
      <c r="BML798" s="9"/>
      <c r="BMM798" s="9"/>
      <c r="BMN798" s="9"/>
      <c r="BMO798" s="9"/>
      <c r="BMP798" s="9"/>
      <c r="BMQ798" s="9"/>
      <c r="BMR798" s="9"/>
      <c r="BMS798" s="9"/>
      <c r="BMT798" s="9"/>
      <c r="BMU798" s="9"/>
      <c r="BMV798" s="9"/>
      <c r="BMW798" s="9"/>
      <c r="BMX798" s="9"/>
      <c r="BMY798" s="9"/>
      <c r="BMZ798" s="9"/>
      <c r="BNA798" s="9"/>
      <c r="BNB798" s="9"/>
      <c r="BNC798" s="9"/>
      <c r="BND798" s="9"/>
      <c r="BNE798" s="9"/>
      <c r="BNF798" s="9"/>
      <c r="BNG798" s="9"/>
      <c r="BNH798" s="9"/>
      <c r="BNI798" s="9"/>
      <c r="BNJ798" s="9"/>
      <c r="BNK798" s="9"/>
      <c r="BNL798" s="9"/>
      <c r="BNM798" s="9"/>
      <c r="BNN798" s="9"/>
      <c r="BNO798" s="9"/>
      <c r="BNP798" s="9"/>
      <c r="BNQ798" s="9"/>
      <c r="BNR798" s="9"/>
      <c r="BNS798" s="9"/>
      <c r="BNT798" s="9"/>
      <c r="BNU798" s="9"/>
      <c r="BNV798" s="9"/>
      <c r="BNW798" s="9"/>
      <c r="BNX798" s="9"/>
      <c r="BNY798" s="9"/>
      <c r="BNZ798" s="9"/>
      <c r="BOA798" s="9"/>
      <c r="BOB798" s="9"/>
      <c r="BOC798" s="9"/>
      <c r="BOD798" s="9"/>
      <c r="BOE798" s="9"/>
      <c r="BOF798" s="9"/>
      <c r="BOG798" s="9"/>
      <c r="BOH798" s="9"/>
      <c r="BOI798" s="9"/>
      <c r="BOJ798" s="9"/>
      <c r="BOK798" s="9"/>
      <c r="BOL798" s="9"/>
      <c r="BOM798" s="9"/>
      <c r="BON798" s="9"/>
      <c r="BOO798" s="9"/>
      <c r="BOP798" s="9"/>
      <c r="BOQ798" s="9"/>
      <c r="BOR798" s="9"/>
      <c r="BOS798" s="9"/>
      <c r="BOT798" s="9"/>
      <c r="BOU798" s="9"/>
      <c r="BOV798" s="9"/>
      <c r="BOW798" s="9"/>
      <c r="BOX798" s="9"/>
      <c r="BOY798" s="9"/>
      <c r="BOZ798" s="9"/>
      <c r="BPA798" s="9"/>
      <c r="BPB798" s="9"/>
      <c r="BPC798" s="9"/>
      <c r="BPD798" s="9"/>
      <c r="BPE798" s="9"/>
      <c r="BPF798" s="9"/>
      <c r="BPG798" s="9"/>
    </row>
    <row r="799" spans="1:1775" s="10" customFormat="1" ht="12.5" x14ac:dyDescent="0.25">
      <c r="A799" s="277"/>
      <c r="B799" s="331"/>
      <c r="C799" s="120"/>
      <c r="D799" s="197">
        <v>977</v>
      </c>
      <c r="E799" s="63">
        <f t="shared" si="633"/>
        <v>4809.5564996500007</v>
      </c>
      <c r="F799" s="63"/>
      <c r="G799" s="61">
        <f t="shared" si="634"/>
        <v>533.86077146115008</v>
      </c>
      <c r="H799" s="60">
        <f t="shared" si="635"/>
        <v>0</v>
      </c>
      <c r="I799" s="61">
        <f t="shared" si="636"/>
        <v>434.73581200336355</v>
      </c>
      <c r="J799" s="60">
        <f t="shared" si="637"/>
        <v>23.62694630453063</v>
      </c>
      <c r="K799" s="62" t="s">
        <v>61</v>
      </c>
      <c r="L799" s="63">
        <f t="shared" si="638"/>
        <v>3817.3329698809566</v>
      </c>
      <c r="M799" s="51"/>
      <c r="N799" s="173">
        <v>3615.1501676390999</v>
      </c>
      <c r="O799" s="147"/>
      <c r="P799" s="170">
        <f t="shared" si="639"/>
        <v>202.18280224185673</v>
      </c>
      <c r="Q799" s="9"/>
      <c r="R799" s="9"/>
      <c r="S799" s="9"/>
      <c r="T799" s="9"/>
      <c r="U799" s="9"/>
      <c r="V799" s="9"/>
      <c r="W799" s="9"/>
      <c r="X799" s="9"/>
      <c r="Y799" s="9"/>
      <c r="Z799" s="9"/>
      <c r="AA799" s="9"/>
      <c r="AB799" s="9"/>
      <c r="AC799" s="9"/>
      <c r="AD799" s="9"/>
      <c r="AE799" s="9"/>
      <c r="AF799" s="9"/>
      <c r="AG799" s="9"/>
      <c r="AH799" s="9"/>
      <c r="AI799" s="9"/>
      <c r="AJ799" s="9"/>
      <c r="AK799" s="9"/>
      <c r="AL799" s="9"/>
      <c r="AM799" s="9"/>
      <c r="AN799" s="9"/>
      <c r="AO799" s="9"/>
      <c r="AP799" s="9"/>
      <c r="AQ799" s="9"/>
      <c r="AR799" s="9"/>
      <c r="AS799" s="9"/>
      <c r="AT799" s="9"/>
      <c r="AU799" s="9"/>
      <c r="AV799" s="9"/>
      <c r="AW799" s="9"/>
      <c r="AX799" s="9"/>
      <c r="AY799" s="9"/>
      <c r="AZ799" s="9"/>
      <c r="BA799" s="9"/>
      <c r="BB799" s="9"/>
      <c r="BC799" s="9"/>
      <c r="BD799" s="9"/>
      <c r="BE799" s="9"/>
      <c r="BF799" s="9"/>
      <c r="BG799" s="9"/>
      <c r="BH799" s="9"/>
      <c r="BI799" s="9"/>
      <c r="BJ799" s="9"/>
      <c r="BK799" s="9"/>
      <c r="BL799" s="9"/>
      <c r="BM799" s="9"/>
      <c r="BN799" s="9"/>
      <c r="BO799" s="9"/>
      <c r="BP799" s="9"/>
      <c r="BQ799" s="9"/>
      <c r="BR799" s="9"/>
      <c r="BS799" s="9"/>
      <c r="BT799" s="9"/>
      <c r="BU799" s="9"/>
      <c r="BV799" s="9"/>
      <c r="BW799" s="9"/>
      <c r="BX799" s="9"/>
      <c r="BY799" s="9"/>
      <c r="BZ799" s="9"/>
      <c r="CA799" s="9"/>
      <c r="CB799" s="9"/>
      <c r="CC799" s="9"/>
      <c r="CD799" s="9"/>
      <c r="CE799" s="9"/>
      <c r="CF799" s="9"/>
      <c r="CG799" s="9"/>
      <c r="CH799" s="9"/>
      <c r="CI799" s="9"/>
      <c r="CJ799" s="9"/>
      <c r="CK799" s="9"/>
      <c r="CL799" s="9"/>
      <c r="CM799" s="9"/>
      <c r="CN799" s="9"/>
      <c r="CO799" s="9"/>
      <c r="CP799" s="9"/>
      <c r="CQ799" s="9"/>
      <c r="CR799" s="9"/>
      <c r="CS799" s="9"/>
      <c r="CT799" s="9"/>
      <c r="CU799" s="9"/>
      <c r="CV799" s="9"/>
      <c r="CW799" s="9"/>
      <c r="CX799" s="9"/>
      <c r="CY799" s="9"/>
      <c r="CZ799" s="9"/>
      <c r="DA799" s="9"/>
      <c r="DB799" s="9"/>
      <c r="DC799" s="9"/>
      <c r="DD799" s="9"/>
      <c r="DE799" s="9"/>
      <c r="DF799" s="9"/>
      <c r="DG799" s="9"/>
      <c r="DH799" s="9"/>
      <c r="DI799" s="9"/>
      <c r="DJ799" s="9"/>
      <c r="DK799" s="9"/>
      <c r="DL799" s="9"/>
      <c r="DM799" s="9"/>
      <c r="DN799" s="9"/>
      <c r="DO799" s="9"/>
      <c r="DP799" s="9"/>
      <c r="DQ799" s="9"/>
      <c r="DR799" s="9"/>
      <c r="DS799" s="9"/>
      <c r="DT799" s="9"/>
      <c r="DU799" s="9"/>
      <c r="DV799" s="9"/>
      <c r="DW799" s="9"/>
      <c r="DX799" s="9"/>
      <c r="DY799" s="9"/>
      <c r="DZ799" s="9"/>
      <c r="EA799" s="9"/>
      <c r="EB799" s="9"/>
      <c r="EC799" s="9"/>
      <c r="ED799" s="9"/>
      <c r="EE799" s="9"/>
      <c r="EF799" s="9"/>
      <c r="EG799" s="9"/>
      <c r="EH799" s="9"/>
      <c r="EI799" s="9"/>
      <c r="EJ799" s="9"/>
      <c r="EK799" s="9"/>
      <c r="EL799" s="9"/>
      <c r="EM799" s="9"/>
      <c r="EN799" s="9"/>
      <c r="EO799" s="9"/>
      <c r="EP799" s="9"/>
      <c r="EQ799" s="9"/>
      <c r="ER799" s="9"/>
      <c r="ES799" s="9"/>
      <c r="ET799" s="9"/>
      <c r="EU799" s="9"/>
      <c r="EV799" s="9"/>
      <c r="EW799" s="9"/>
      <c r="EX799" s="9"/>
      <c r="EY799" s="9"/>
      <c r="EZ799" s="9"/>
      <c r="FA799" s="9"/>
      <c r="FB799" s="9"/>
      <c r="FC799" s="9"/>
      <c r="FD799" s="9"/>
      <c r="FE799" s="9"/>
      <c r="FF799" s="9"/>
      <c r="FG799" s="9"/>
      <c r="FH799" s="9"/>
      <c r="FI799" s="9"/>
      <c r="FJ799" s="9"/>
      <c r="FK799" s="9"/>
      <c r="FL799" s="9"/>
      <c r="FM799" s="9"/>
      <c r="FN799" s="9"/>
      <c r="FO799" s="9"/>
      <c r="FP799" s="9"/>
      <c r="FQ799" s="9"/>
      <c r="FR799" s="9"/>
      <c r="FS799" s="9"/>
      <c r="FT799" s="9"/>
      <c r="FU799" s="9"/>
      <c r="FV799" s="9"/>
      <c r="FW799" s="9"/>
      <c r="FX799" s="9"/>
      <c r="FY799" s="9"/>
      <c r="FZ799" s="9"/>
      <c r="GA799" s="9"/>
      <c r="GB799" s="9"/>
      <c r="GC799" s="9"/>
      <c r="GD799" s="9"/>
      <c r="GE799" s="9"/>
      <c r="GF799" s="9"/>
      <c r="GG799" s="9"/>
      <c r="GH799" s="9"/>
      <c r="GI799" s="9"/>
      <c r="GJ799" s="9"/>
      <c r="GK799" s="9"/>
      <c r="GL799" s="9"/>
      <c r="GM799" s="9"/>
      <c r="GN799" s="9"/>
      <c r="GO799" s="9"/>
      <c r="GP799" s="9"/>
      <c r="GQ799" s="9"/>
      <c r="GR799" s="9"/>
      <c r="GS799" s="9"/>
      <c r="GT799" s="9"/>
      <c r="GU799" s="9"/>
      <c r="GV799" s="9"/>
      <c r="GW799" s="9"/>
      <c r="GX799" s="9"/>
      <c r="GY799" s="9"/>
      <c r="GZ799" s="9"/>
      <c r="HA799" s="9"/>
      <c r="HB799" s="9"/>
      <c r="HC799" s="9"/>
      <c r="HD799" s="9"/>
      <c r="HE799" s="9"/>
      <c r="HF799" s="9"/>
      <c r="HG799" s="9"/>
      <c r="HH799" s="9"/>
      <c r="HI799" s="9"/>
      <c r="HJ799" s="9"/>
      <c r="HK799" s="9"/>
      <c r="HL799" s="9"/>
      <c r="HM799" s="9"/>
      <c r="HN799" s="9"/>
      <c r="HO799" s="9"/>
      <c r="HP799" s="9"/>
      <c r="HQ799" s="9"/>
      <c r="HR799" s="9"/>
      <c r="HS799" s="9"/>
      <c r="HT799" s="9"/>
      <c r="HU799" s="9"/>
      <c r="HV799" s="9"/>
      <c r="HW799" s="9"/>
      <c r="HX799" s="9"/>
      <c r="HY799" s="9"/>
      <c r="HZ799" s="9"/>
      <c r="IA799" s="9"/>
      <c r="IB799" s="9"/>
      <c r="IC799" s="9"/>
      <c r="ID799" s="9"/>
      <c r="IE799" s="9"/>
      <c r="IF799" s="9"/>
      <c r="IG799" s="9"/>
      <c r="IH799" s="9"/>
      <c r="II799" s="9"/>
      <c r="IJ799" s="9"/>
      <c r="IK799" s="9"/>
      <c r="IL799" s="9"/>
      <c r="IM799" s="9"/>
      <c r="IN799" s="9"/>
      <c r="IO799" s="9"/>
      <c r="IP799" s="9"/>
      <c r="IQ799" s="9"/>
      <c r="IR799" s="9"/>
      <c r="IS799" s="9"/>
      <c r="IT799" s="9"/>
      <c r="IU799" s="9"/>
      <c r="IV799" s="9"/>
      <c r="IW799" s="9"/>
      <c r="IX799" s="9"/>
      <c r="IY799" s="9"/>
      <c r="IZ799" s="9"/>
      <c r="JA799" s="9"/>
      <c r="JB799" s="9"/>
      <c r="JC799" s="9"/>
      <c r="JD799" s="9"/>
      <c r="JE799" s="9"/>
      <c r="JF799" s="9"/>
      <c r="JG799" s="9"/>
      <c r="JH799" s="9"/>
      <c r="JI799" s="9"/>
      <c r="JJ799" s="9"/>
      <c r="JK799" s="9"/>
      <c r="JL799" s="9"/>
      <c r="JM799" s="9"/>
      <c r="JN799" s="9"/>
      <c r="JO799" s="9"/>
      <c r="JP799" s="9"/>
      <c r="JQ799" s="9"/>
      <c r="JR799" s="9"/>
      <c r="JS799" s="9"/>
      <c r="JT799" s="9"/>
      <c r="JU799" s="9"/>
      <c r="JV799" s="9"/>
      <c r="JW799" s="9"/>
      <c r="JX799" s="9"/>
      <c r="JY799" s="9"/>
      <c r="JZ799" s="9"/>
      <c r="KA799" s="9"/>
      <c r="KB799" s="9"/>
      <c r="KC799" s="9"/>
      <c r="KD799" s="9"/>
      <c r="KE799" s="9"/>
      <c r="KF799" s="9"/>
      <c r="KG799" s="9"/>
      <c r="KH799" s="9"/>
      <c r="KI799" s="9"/>
      <c r="KJ799" s="9"/>
      <c r="KK799" s="9"/>
      <c r="KL799" s="9"/>
      <c r="KM799" s="9"/>
      <c r="KN799" s="9"/>
      <c r="KO799" s="9"/>
      <c r="KP799" s="9"/>
      <c r="KQ799" s="9"/>
      <c r="KR799" s="9"/>
      <c r="KS799" s="9"/>
      <c r="KT799" s="9"/>
      <c r="KU799" s="9"/>
      <c r="KV799" s="9"/>
      <c r="KW799" s="9"/>
      <c r="KX799" s="9"/>
      <c r="KY799" s="9"/>
      <c r="KZ799" s="9"/>
      <c r="LA799" s="9"/>
      <c r="LB799" s="9"/>
      <c r="LC799" s="9"/>
      <c r="LD799" s="9"/>
      <c r="LE799" s="9"/>
      <c r="LF799" s="9"/>
      <c r="LG799" s="9"/>
      <c r="LH799" s="9"/>
      <c r="LI799" s="9"/>
      <c r="LJ799" s="9"/>
      <c r="LK799" s="9"/>
      <c r="LL799" s="9"/>
      <c r="LM799" s="9"/>
      <c r="LN799" s="9"/>
      <c r="LO799" s="9"/>
      <c r="LP799" s="9"/>
      <c r="LQ799" s="9"/>
      <c r="LR799" s="9"/>
      <c r="LS799" s="9"/>
      <c r="LT799" s="9"/>
      <c r="LU799" s="9"/>
      <c r="LV799" s="9"/>
      <c r="LW799" s="9"/>
      <c r="LX799" s="9"/>
      <c r="LY799" s="9"/>
      <c r="LZ799" s="9"/>
      <c r="MA799" s="9"/>
      <c r="MB799" s="9"/>
      <c r="MC799" s="9"/>
      <c r="MD799" s="9"/>
      <c r="ME799" s="9"/>
      <c r="MF799" s="9"/>
      <c r="MG799" s="9"/>
      <c r="MH799" s="9"/>
      <c r="MI799" s="9"/>
      <c r="MJ799" s="9"/>
      <c r="MK799" s="9"/>
      <c r="ML799" s="9"/>
      <c r="MM799" s="9"/>
      <c r="MN799" s="9"/>
      <c r="MO799" s="9"/>
      <c r="MP799" s="9"/>
      <c r="MQ799" s="9"/>
      <c r="MR799" s="9"/>
      <c r="MS799" s="9"/>
      <c r="MT799" s="9"/>
      <c r="MU799" s="9"/>
      <c r="MV799" s="9"/>
      <c r="MW799" s="9"/>
      <c r="MX799" s="9"/>
      <c r="MY799" s="9"/>
      <c r="MZ799" s="9"/>
      <c r="NA799" s="9"/>
      <c r="NB799" s="9"/>
      <c r="NC799" s="9"/>
      <c r="ND799" s="9"/>
      <c r="NE799" s="9"/>
      <c r="NF799" s="9"/>
      <c r="NG799" s="9"/>
      <c r="NH799" s="9"/>
      <c r="NI799" s="9"/>
      <c r="NJ799" s="9"/>
      <c r="NK799" s="9"/>
      <c r="NL799" s="9"/>
      <c r="NM799" s="9"/>
      <c r="NN799" s="9"/>
      <c r="NO799" s="9"/>
      <c r="NP799" s="9"/>
      <c r="NQ799" s="9"/>
      <c r="NR799" s="9"/>
      <c r="NS799" s="9"/>
      <c r="NT799" s="9"/>
      <c r="NU799" s="9"/>
      <c r="NV799" s="9"/>
      <c r="NW799" s="9"/>
      <c r="NX799" s="9"/>
      <c r="NY799" s="9"/>
      <c r="NZ799" s="9"/>
      <c r="OA799" s="9"/>
      <c r="OB799" s="9"/>
      <c r="OC799" s="9"/>
      <c r="OD799" s="9"/>
      <c r="OE799" s="9"/>
      <c r="OF799" s="9"/>
      <c r="OG799" s="9"/>
      <c r="OH799" s="9"/>
      <c r="OI799" s="9"/>
      <c r="OJ799" s="9"/>
      <c r="OK799" s="9"/>
      <c r="OL799" s="9"/>
      <c r="OM799" s="9"/>
      <c r="ON799" s="9"/>
      <c r="OO799" s="9"/>
      <c r="OP799" s="9"/>
      <c r="OQ799" s="9"/>
      <c r="OR799" s="9"/>
      <c r="OS799" s="9"/>
      <c r="OT799" s="9"/>
      <c r="OU799" s="9"/>
      <c r="OV799" s="9"/>
      <c r="OW799" s="9"/>
      <c r="OX799" s="9"/>
      <c r="OY799" s="9"/>
      <c r="OZ799" s="9"/>
      <c r="PA799" s="9"/>
      <c r="PB799" s="9"/>
      <c r="PC799" s="9"/>
      <c r="PD799" s="9"/>
      <c r="PE799" s="9"/>
      <c r="PF799" s="9"/>
      <c r="PG799" s="9"/>
      <c r="PH799" s="9"/>
      <c r="PI799" s="9"/>
      <c r="PJ799" s="9"/>
      <c r="PK799" s="9"/>
      <c r="PL799" s="9"/>
      <c r="PM799" s="9"/>
      <c r="PN799" s="9"/>
      <c r="PO799" s="9"/>
      <c r="PP799" s="9"/>
      <c r="PQ799" s="9"/>
      <c r="PR799" s="9"/>
      <c r="PS799" s="9"/>
      <c r="PT799" s="9"/>
      <c r="PU799" s="9"/>
      <c r="PV799" s="9"/>
      <c r="PW799" s="9"/>
      <c r="PX799" s="9"/>
      <c r="PY799" s="9"/>
      <c r="PZ799" s="9"/>
      <c r="QA799" s="9"/>
      <c r="QB799" s="9"/>
      <c r="QC799" s="9"/>
      <c r="QD799" s="9"/>
      <c r="QE799" s="9"/>
      <c r="QF799" s="9"/>
      <c r="QG799" s="9"/>
      <c r="QH799" s="9"/>
      <c r="QI799" s="9"/>
      <c r="QJ799" s="9"/>
      <c r="QK799" s="9"/>
      <c r="QL799" s="9"/>
      <c r="QM799" s="9"/>
      <c r="QN799" s="9"/>
      <c r="QO799" s="9"/>
      <c r="QP799" s="9"/>
      <c r="QQ799" s="9"/>
      <c r="QR799" s="9"/>
      <c r="QS799" s="9"/>
      <c r="QT799" s="9"/>
      <c r="QU799" s="9"/>
      <c r="QV799" s="9"/>
      <c r="QW799" s="9"/>
      <c r="QX799" s="9"/>
      <c r="QY799" s="9"/>
      <c r="QZ799" s="9"/>
      <c r="RA799" s="9"/>
      <c r="RB799" s="9"/>
      <c r="RC799" s="9"/>
      <c r="RD799" s="9"/>
      <c r="RE799" s="9"/>
      <c r="RF799" s="9"/>
      <c r="RG799" s="9"/>
      <c r="RH799" s="9"/>
      <c r="RI799" s="9"/>
      <c r="RJ799" s="9"/>
      <c r="RK799" s="9"/>
      <c r="RL799" s="9"/>
      <c r="RM799" s="9"/>
      <c r="RN799" s="9"/>
      <c r="RO799" s="9"/>
      <c r="RP799" s="9"/>
      <c r="RQ799" s="9"/>
      <c r="RR799" s="9"/>
      <c r="RS799" s="9"/>
      <c r="RT799" s="9"/>
      <c r="RU799" s="9"/>
      <c r="RV799" s="9"/>
      <c r="RW799" s="9"/>
      <c r="RX799" s="9"/>
      <c r="RY799" s="9"/>
      <c r="RZ799" s="9"/>
      <c r="SA799" s="9"/>
      <c r="SB799" s="9"/>
      <c r="SC799" s="9"/>
      <c r="SD799" s="9"/>
      <c r="SE799" s="9"/>
      <c r="SF799" s="9"/>
      <c r="SG799" s="9"/>
      <c r="SH799" s="9"/>
      <c r="SI799" s="9"/>
      <c r="SJ799" s="9"/>
      <c r="SK799" s="9"/>
      <c r="SL799" s="9"/>
      <c r="SM799" s="9"/>
      <c r="SN799" s="9"/>
      <c r="SO799" s="9"/>
      <c r="SP799" s="9"/>
      <c r="SQ799" s="9"/>
      <c r="SR799" s="9"/>
      <c r="SS799" s="9"/>
      <c r="ST799" s="9"/>
      <c r="SU799" s="9"/>
      <c r="SV799" s="9"/>
      <c r="SW799" s="9"/>
      <c r="SX799" s="9"/>
      <c r="SY799" s="9"/>
      <c r="SZ799" s="9"/>
      <c r="TA799" s="9"/>
      <c r="TB799" s="9"/>
      <c r="TC799" s="9"/>
      <c r="TD799" s="9"/>
      <c r="TE799" s="9"/>
      <c r="TF799" s="9"/>
      <c r="TG799" s="9"/>
      <c r="TH799" s="9"/>
      <c r="TI799" s="9"/>
      <c r="TJ799" s="9"/>
      <c r="TK799" s="9"/>
      <c r="TL799" s="9"/>
      <c r="TM799" s="9"/>
      <c r="TN799" s="9"/>
      <c r="TO799" s="9"/>
      <c r="TP799" s="9"/>
      <c r="TQ799" s="9"/>
      <c r="TR799" s="9"/>
      <c r="TS799" s="9"/>
      <c r="TT799" s="9"/>
      <c r="TU799" s="9"/>
      <c r="TV799" s="9"/>
      <c r="TW799" s="9"/>
      <c r="TX799" s="9"/>
      <c r="TY799" s="9"/>
      <c r="TZ799" s="9"/>
      <c r="UA799" s="9"/>
      <c r="UB799" s="9"/>
      <c r="UC799" s="9"/>
      <c r="UD799" s="9"/>
      <c r="UE799" s="9"/>
      <c r="UF799" s="9"/>
      <c r="UG799" s="9"/>
      <c r="UH799" s="9"/>
      <c r="UI799" s="9"/>
      <c r="UJ799" s="9"/>
      <c r="UK799" s="9"/>
      <c r="UL799" s="9"/>
      <c r="UM799" s="9"/>
      <c r="UN799" s="9"/>
      <c r="UO799" s="9"/>
      <c r="UP799" s="9"/>
      <c r="UQ799" s="9"/>
      <c r="UR799" s="9"/>
      <c r="US799" s="9"/>
      <c r="UT799" s="9"/>
      <c r="UU799" s="9"/>
      <c r="UV799" s="9"/>
      <c r="UW799" s="9"/>
      <c r="UX799" s="9"/>
      <c r="UY799" s="9"/>
      <c r="UZ799" s="9"/>
      <c r="VA799" s="9"/>
      <c r="VB799" s="9"/>
      <c r="VC799" s="9"/>
      <c r="VD799" s="9"/>
      <c r="VE799" s="9"/>
      <c r="VF799" s="9"/>
      <c r="VG799" s="9"/>
      <c r="VH799" s="9"/>
      <c r="VI799" s="9"/>
      <c r="VJ799" s="9"/>
      <c r="VK799" s="9"/>
      <c r="VL799" s="9"/>
      <c r="VM799" s="9"/>
      <c r="VN799" s="9"/>
      <c r="VO799" s="9"/>
      <c r="VP799" s="9"/>
      <c r="VQ799" s="9"/>
      <c r="VR799" s="9"/>
      <c r="VS799" s="9"/>
      <c r="VT799" s="9"/>
      <c r="VU799" s="9"/>
      <c r="VV799" s="9"/>
      <c r="VW799" s="9"/>
      <c r="VX799" s="9"/>
      <c r="VY799" s="9"/>
      <c r="VZ799" s="9"/>
      <c r="WA799" s="9"/>
      <c r="WB799" s="9"/>
      <c r="WC799" s="9"/>
      <c r="WD799" s="9"/>
      <c r="WE799" s="9"/>
      <c r="WF799" s="9"/>
      <c r="WG799" s="9"/>
      <c r="WH799" s="9"/>
      <c r="WI799" s="9"/>
      <c r="WJ799" s="9"/>
      <c r="WK799" s="9"/>
      <c r="WL799" s="9"/>
      <c r="WM799" s="9"/>
      <c r="WN799" s="9"/>
      <c r="WO799" s="9"/>
      <c r="WP799" s="9"/>
      <c r="WQ799" s="9"/>
      <c r="WR799" s="9"/>
      <c r="WS799" s="9"/>
      <c r="WT799" s="9"/>
      <c r="WU799" s="9"/>
      <c r="WV799" s="9"/>
      <c r="WW799" s="9"/>
      <c r="WX799" s="9"/>
      <c r="WY799" s="9"/>
      <c r="WZ799" s="9"/>
      <c r="XA799" s="9"/>
      <c r="XB799" s="9"/>
      <c r="XC799" s="9"/>
      <c r="XD799" s="9"/>
      <c r="XE799" s="9"/>
      <c r="XF799" s="9"/>
      <c r="XG799" s="9"/>
      <c r="XH799" s="9"/>
      <c r="XI799" s="9"/>
      <c r="XJ799" s="9"/>
      <c r="XK799" s="9"/>
      <c r="XL799" s="9"/>
      <c r="XM799" s="9"/>
      <c r="XN799" s="9"/>
      <c r="XO799" s="9"/>
      <c r="XP799" s="9"/>
      <c r="XQ799" s="9"/>
      <c r="XR799" s="9"/>
      <c r="XS799" s="9"/>
      <c r="XT799" s="9"/>
      <c r="XU799" s="9"/>
      <c r="XV799" s="9"/>
      <c r="XW799" s="9"/>
      <c r="XX799" s="9"/>
      <c r="XY799" s="9"/>
      <c r="XZ799" s="9"/>
      <c r="YA799" s="9"/>
      <c r="YB799" s="9"/>
      <c r="YC799" s="9"/>
      <c r="YD799" s="9"/>
      <c r="YE799" s="9"/>
      <c r="YF799" s="9"/>
      <c r="YG799" s="9"/>
      <c r="YH799" s="9"/>
      <c r="YI799" s="9"/>
      <c r="YJ799" s="9"/>
      <c r="YK799" s="9"/>
      <c r="YL799" s="9"/>
      <c r="YM799" s="9"/>
      <c r="YN799" s="9"/>
      <c r="YO799" s="9"/>
      <c r="YP799" s="9"/>
      <c r="YQ799" s="9"/>
      <c r="YR799" s="9"/>
      <c r="YS799" s="9"/>
      <c r="YT799" s="9"/>
      <c r="YU799" s="9"/>
      <c r="YV799" s="9"/>
      <c r="YW799" s="9"/>
      <c r="YX799" s="9"/>
      <c r="YY799" s="9"/>
      <c r="YZ799" s="9"/>
      <c r="ZA799" s="9"/>
      <c r="ZB799" s="9"/>
      <c r="ZC799" s="9"/>
      <c r="ZD799" s="9"/>
      <c r="ZE799" s="9"/>
      <c r="ZF799" s="9"/>
      <c r="ZG799" s="9"/>
      <c r="ZH799" s="9"/>
      <c r="ZI799" s="9"/>
      <c r="ZJ799" s="9"/>
      <c r="ZK799" s="9"/>
      <c r="ZL799" s="9"/>
      <c r="ZM799" s="9"/>
      <c r="ZN799" s="9"/>
      <c r="ZO799" s="9"/>
      <c r="ZP799" s="9"/>
      <c r="ZQ799" s="9"/>
      <c r="ZR799" s="9"/>
      <c r="ZS799" s="9"/>
      <c r="ZT799" s="9"/>
      <c r="ZU799" s="9"/>
      <c r="ZV799" s="9"/>
      <c r="ZW799" s="9"/>
      <c r="ZX799" s="9"/>
      <c r="ZY799" s="9"/>
      <c r="ZZ799" s="9"/>
      <c r="AAA799" s="9"/>
      <c r="AAB799" s="9"/>
      <c r="AAC799" s="9"/>
      <c r="AAD799" s="9"/>
      <c r="AAE799" s="9"/>
      <c r="AAF799" s="9"/>
      <c r="AAG799" s="9"/>
      <c r="AAH799" s="9"/>
      <c r="AAI799" s="9"/>
      <c r="AAJ799" s="9"/>
      <c r="AAK799" s="9"/>
      <c r="AAL799" s="9"/>
      <c r="AAM799" s="9"/>
      <c r="AAN799" s="9"/>
      <c r="AAO799" s="9"/>
      <c r="AAP799" s="9"/>
      <c r="AAQ799" s="9"/>
      <c r="AAR799" s="9"/>
      <c r="AAS799" s="9"/>
      <c r="AAT799" s="9"/>
      <c r="AAU799" s="9"/>
      <c r="AAV799" s="9"/>
      <c r="AAW799" s="9"/>
      <c r="AAX799" s="9"/>
      <c r="AAY799" s="9"/>
      <c r="AAZ799" s="9"/>
      <c r="ABA799" s="9"/>
      <c r="ABB799" s="9"/>
      <c r="ABC799" s="9"/>
      <c r="ABD799" s="9"/>
      <c r="ABE799" s="9"/>
      <c r="ABF799" s="9"/>
      <c r="ABG799" s="9"/>
      <c r="ABH799" s="9"/>
      <c r="ABI799" s="9"/>
      <c r="ABJ799" s="9"/>
      <c r="ABK799" s="9"/>
      <c r="ABL799" s="9"/>
      <c r="ABM799" s="9"/>
      <c r="ABN799" s="9"/>
      <c r="ABO799" s="9"/>
      <c r="ABP799" s="9"/>
      <c r="ABQ799" s="9"/>
      <c r="ABR799" s="9"/>
      <c r="ABS799" s="9"/>
      <c r="ABT799" s="9"/>
      <c r="ABU799" s="9"/>
      <c r="ABV799" s="9"/>
      <c r="ABW799" s="9"/>
      <c r="ABX799" s="9"/>
      <c r="ABY799" s="9"/>
      <c r="ABZ799" s="9"/>
      <c r="ACA799" s="9"/>
      <c r="ACB799" s="9"/>
      <c r="ACC799" s="9"/>
      <c r="ACD799" s="9"/>
      <c r="ACE799" s="9"/>
      <c r="ACF799" s="9"/>
      <c r="ACG799" s="9"/>
      <c r="ACH799" s="9"/>
      <c r="ACI799" s="9"/>
      <c r="ACJ799" s="9"/>
      <c r="ACK799" s="9"/>
      <c r="ACL799" s="9"/>
      <c r="ACM799" s="9"/>
      <c r="ACN799" s="9"/>
      <c r="ACO799" s="9"/>
      <c r="ACP799" s="9"/>
      <c r="ACQ799" s="9"/>
      <c r="ACR799" s="9"/>
      <c r="ACS799" s="9"/>
      <c r="ACT799" s="9"/>
      <c r="ACU799" s="9"/>
      <c r="ACV799" s="9"/>
      <c r="ACW799" s="9"/>
      <c r="ACX799" s="9"/>
      <c r="ACY799" s="9"/>
      <c r="ACZ799" s="9"/>
      <c r="ADA799" s="9"/>
      <c r="ADB799" s="9"/>
      <c r="ADC799" s="9"/>
      <c r="ADD799" s="9"/>
      <c r="ADE799" s="9"/>
      <c r="ADF799" s="9"/>
      <c r="ADG799" s="9"/>
      <c r="ADH799" s="9"/>
      <c r="ADI799" s="9"/>
      <c r="ADJ799" s="9"/>
      <c r="ADK799" s="9"/>
      <c r="ADL799" s="9"/>
      <c r="ADM799" s="9"/>
      <c r="ADN799" s="9"/>
      <c r="ADO799" s="9"/>
      <c r="ADP799" s="9"/>
      <c r="ADQ799" s="9"/>
      <c r="ADR799" s="9"/>
      <c r="ADS799" s="9"/>
      <c r="ADT799" s="9"/>
      <c r="ADU799" s="9"/>
      <c r="ADV799" s="9"/>
      <c r="ADW799" s="9"/>
      <c r="ADX799" s="9"/>
      <c r="ADY799" s="9"/>
      <c r="ADZ799" s="9"/>
      <c r="AEA799" s="9"/>
      <c r="AEB799" s="9"/>
      <c r="AEC799" s="9"/>
      <c r="AED799" s="9"/>
      <c r="AEE799" s="9"/>
      <c r="AEF799" s="9"/>
      <c r="AEG799" s="9"/>
      <c r="AEH799" s="9"/>
      <c r="AEI799" s="9"/>
      <c r="AEJ799" s="9"/>
      <c r="AEK799" s="9"/>
      <c r="AEL799" s="9"/>
      <c r="AEM799" s="9"/>
      <c r="AEN799" s="9"/>
      <c r="AEO799" s="9"/>
      <c r="AEP799" s="9"/>
      <c r="AEQ799" s="9"/>
      <c r="AER799" s="9"/>
      <c r="AES799" s="9"/>
      <c r="AET799" s="9"/>
      <c r="AEU799" s="9"/>
      <c r="AEV799" s="9"/>
      <c r="AEW799" s="9"/>
      <c r="AEX799" s="9"/>
      <c r="AEY799" s="9"/>
      <c r="AEZ799" s="9"/>
      <c r="AFA799" s="9"/>
      <c r="AFB799" s="9"/>
      <c r="AFC799" s="9"/>
      <c r="AFD799" s="9"/>
      <c r="AFE799" s="9"/>
      <c r="AFF799" s="9"/>
      <c r="AFG799" s="9"/>
      <c r="AFH799" s="9"/>
      <c r="AFI799" s="9"/>
      <c r="AFJ799" s="9"/>
      <c r="AFK799" s="9"/>
      <c r="AFL799" s="9"/>
      <c r="AFM799" s="9"/>
      <c r="AFN799" s="9"/>
      <c r="AFO799" s="9"/>
      <c r="AFP799" s="9"/>
      <c r="AFQ799" s="9"/>
      <c r="AFR799" s="9"/>
      <c r="AFS799" s="9"/>
      <c r="AFT799" s="9"/>
      <c r="AFU799" s="9"/>
      <c r="AFV799" s="9"/>
      <c r="AFW799" s="9"/>
      <c r="AFX799" s="9"/>
      <c r="AFY799" s="9"/>
      <c r="AFZ799" s="9"/>
      <c r="AGA799" s="9"/>
      <c r="AGB799" s="9"/>
      <c r="AGC799" s="9"/>
      <c r="AGD799" s="9"/>
      <c r="AGE799" s="9"/>
      <c r="AGF799" s="9"/>
      <c r="AGG799" s="9"/>
      <c r="AGH799" s="9"/>
      <c r="AGI799" s="9"/>
      <c r="AGJ799" s="9"/>
      <c r="AGK799" s="9"/>
      <c r="AGL799" s="9"/>
      <c r="AGM799" s="9"/>
      <c r="AGN799" s="9"/>
      <c r="AGO799" s="9"/>
      <c r="AGP799" s="9"/>
      <c r="AGQ799" s="9"/>
      <c r="AGR799" s="9"/>
      <c r="AGS799" s="9"/>
      <c r="AGT799" s="9"/>
      <c r="AGU799" s="9"/>
      <c r="AGV799" s="9"/>
      <c r="AGW799" s="9"/>
      <c r="AGX799" s="9"/>
      <c r="AGY799" s="9"/>
      <c r="AGZ799" s="9"/>
      <c r="AHA799" s="9"/>
      <c r="AHB799" s="9"/>
      <c r="AHC799" s="9"/>
      <c r="AHD799" s="9"/>
      <c r="AHE799" s="9"/>
      <c r="AHF799" s="9"/>
      <c r="AHG799" s="9"/>
      <c r="AHH799" s="9"/>
      <c r="AHI799" s="9"/>
      <c r="AHJ799" s="9"/>
      <c r="AHK799" s="9"/>
      <c r="AHL799" s="9"/>
      <c r="AHM799" s="9"/>
      <c r="AHN799" s="9"/>
      <c r="AHO799" s="9"/>
      <c r="AHP799" s="9"/>
      <c r="AHQ799" s="9"/>
      <c r="AHR799" s="9"/>
      <c r="AHS799" s="9"/>
      <c r="AHT799" s="9"/>
      <c r="AHU799" s="9"/>
      <c r="AHV799" s="9"/>
      <c r="AHW799" s="9"/>
      <c r="AHX799" s="9"/>
      <c r="AHY799" s="9"/>
      <c r="AHZ799" s="9"/>
      <c r="AIA799" s="9"/>
      <c r="AIB799" s="9"/>
      <c r="AIC799" s="9"/>
      <c r="AID799" s="9"/>
      <c r="AIE799" s="9"/>
      <c r="AIF799" s="9"/>
      <c r="AIG799" s="9"/>
      <c r="AIH799" s="9"/>
      <c r="AII799" s="9"/>
      <c r="AIJ799" s="9"/>
      <c r="AIK799" s="9"/>
      <c r="AIL799" s="9"/>
      <c r="AIM799" s="9"/>
      <c r="AIN799" s="9"/>
      <c r="AIO799" s="9"/>
      <c r="AIP799" s="9"/>
      <c r="AIQ799" s="9"/>
      <c r="AIR799" s="9"/>
      <c r="AIS799" s="9"/>
      <c r="AIT799" s="9"/>
      <c r="AIU799" s="9"/>
      <c r="AIV799" s="9"/>
      <c r="AIW799" s="9"/>
      <c r="AIX799" s="9"/>
      <c r="AIY799" s="9"/>
      <c r="AIZ799" s="9"/>
      <c r="AJA799" s="9"/>
      <c r="AJB799" s="9"/>
      <c r="AJC799" s="9"/>
      <c r="AJD799" s="9"/>
      <c r="AJE799" s="9"/>
      <c r="AJF799" s="9"/>
      <c r="AJG799" s="9"/>
      <c r="AJH799" s="9"/>
      <c r="AJI799" s="9"/>
      <c r="AJJ799" s="9"/>
      <c r="AJK799" s="9"/>
      <c r="AJL799" s="9"/>
      <c r="AJM799" s="9"/>
      <c r="AJN799" s="9"/>
      <c r="AJO799" s="9"/>
      <c r="AJP799" s="9"/>
      <c r="AJQ799" s="9"/>
      <c r="AJR799" s="9"/>
      <c r="AJS799" s="9"/>
      <c r="AJT799" s="9"/>
      <c r="AJU799" s="9"/>
      <c r="AJV799" s="9"/>
      <c r="AJW799" s="9"/>
      <c r="AJX799" s="9"/>
      <c r="AJY799" s="9"/>
      <c r="AJZ799" s="9"/>
      <c r="AKA799" s="9"/>
      <c r="AKB799" s="9"/>
      <c r="AKC799" s="9"/>
      <c r="AKD799" s="9"/>
      <c r="AKE799" s="9"/>
      <c r="AKF799" s="9"/>
      <c r="AKG799" s="9"/>
      <c r="AKH799" s="9"/>
      <c r="AKI799" s="9"/>
      <c r="AKJ799" s="9"/>
      <c r="AKK799" s="9"/>
      <c r="AKL799" s="9"/>
      <c r="AKM799" s="9"/>
      <c r="AKN799" s="9"/>
      <c r="AKO799" s="9"/>
      <c r="AKP799" s="9"/>
      <c r="AKQ799" s="9"/>
      <c r="AKR799" s="9"/>
      <c r="AKS799" s="9"/>
      <c r="AKT799" s="9"/>
      <c r="AKU799" s="9"/>
      <c r="AKV799" s="9"/>
      <c r="AKW799" s="9"/>
      <c r="AKX799" s="9"/>
      <c r="AKY799" s="9"/>
      <c r="AKZ799" s="9"/>
      <c r="ALA799" s="9"/>
      <c r="ALB799" s="9"/>
      <c r="ALC799" s="9"/>
      <c r="ALD799" s="9"/>
      <c r="ALE799" s="9"/>
      <c r="ALF799" s="9"/>
      <c r="ALG799" s="9"/>
      <c r="ALH799" s="9"/>
      <c r="ALI799" s="9"/>
      <c r="ALJ799" s="9"/>
      <c r="ALK799" s="9"/>
      <c r="ALL799" s="9"/>
      <c r="ALM799" s="9"/>
      <c r="ALN799" s="9"/>
      <c r="ALO799" s="9"/>
      <c r="ALP799" s="9"/>
      <c r="ALQ799" s="9"/>
      <c r="ALR799" s="9"/>
      <c r="ALS799" s="9"/>
      <c r="ALT799" s="9"/>
      <c r="ALU799" s="9"/>
      <c r="ALV799" s="9"/>
      <c r="ALW799" s="9"/>
      <c r="ALX799" s="9"/>
      <c r="ALY799" s="9"/>
      <c r="ALZ799" s="9"/>
      <c r="AMA799" s="9"/>
      <c r="AMB799" s="9"/>
      <c r="AMC799" s="9"/>
      <c r="AMD799" s="9"/>
      <c r="AME799" s="9"/>
      <c r="AMF799" s="9"/>
      <c r="AMG799" s="9"/>
      <c r="AMH799" s="9"/>
      <c r="AMI799" s="9"/>
      <c r="AMJ799" s="9"/>
      <c r="AMK799" s="9"/>
      <c r="AML799" s="9"/>
      <c r="AMM799" s="9"/>
      <c r="AMN799" s="9"/>
      <c r="AMO799" s="9"/>
      <c r="AMP799" s="9"/>
      <c r="AMQ799" s="9"/>
      <c r="AMR799" s="9"/>
      <c r="AMS799" s="9"/>
      <c r="AMT799" s="9"/>
      <c r="AMU799" s="9"/>
      <c r="AMV799" s="9"/>
      <c r="AMW799" s="9"/>
      <c r="AMX799" s="9"/>
      <c r="AMY799" s="9"/>
      <c r="AMZ799" s="9"/>
      <c r="ANA799" s="9"/>
      <c r="ANB799" s="9"/>
      <c r="ANC799" s="9"/>
      <c r="AND799" s="9"/>
      <c r="ANE799" s="9"/>
      <c r="ANF799" s="9"/>
      <c r="ANG799" s="9"/>
      <c r="ANH799" s="9"/>
      <c r="ANI799" s="9"/>
      <c r="ANJ799" s="9"/>
      <c r="ANK799" s="9"/>
      <c r="ANL799" s="9"/>
      <c r="ANM799" s="9"/>
      <c r="ANN799" s="9"/>
      <c r="ANO799" s="9"/>
      <c r="ANP799" s="9"/>
      <c r="ANQ799" s="9"/>
      <c r="ANR799" s="9"/>
      <c r="ANS799" s="9"/>
      <c r="ANT799" s="9"/>
      <c r="ANU799" s="9"/>
      <c r="ANV799" s="9"/>
      <c r="ANW799" s="9"/>
      <c r="ANX799" s="9"/>
      <c r="ANY799" s="9"/>
      <c r="ANZ799" s="9"/>
      <c r="AOA799" s="9"/>
      <c r="AOB799" s="9"/>
      <c r="AOC799" s="9"/>
      <c r="AOD799" s="9"/>
      <c r="AOE799" s="9"/>
      <c r="AOF799" s="9"/>
      <c r="AOG799" s="9"/>
      <c r="AOH799" s="9"/>
      <c r="AOI799" s="9"/>
      <c r="AOJ799" s="9"/>
      <c r="AOK799" s="9"/>
      <c r="AOL799" s="9"/>
      <c r="AOM799" s="9"/>
      <c r="AON799" s="9"/>
      <c r="AOO799" s="9"/>
      <c r="AOP799" s="9"/>
      <c r="AOQ799" s="9"/>
      <c r="AOR799" s="9"/>
      <c r="AOS799" s="9"/>
      <c r="AOT799" s="9"/>
      <c r="AOU799" s="9"/>
      <c r="AOV799" s="9"/>
      <c r="AOW799" s="9"/>
      <c r="AOX799" s="9"/>
      <c r="AOY799" s="9"/>
      <c r="AOZ799" s="9"/>
      <c r="APA799" s="9"/>
      <c r="APB799" s="9"/>
      <c r="APC799" s="9"/>
      <c r="APD799" s="9"/>
      <c r="APE799" s="9"/>
      <c r="APF799" s="9"/>
      <c r="APG799" s="9"/>
      <c r="APH799" s="9"/>
      <c r="API799" s="9"/>
      <c r="APJ799" s="9"/>
      <c r="APK799" s="9"/>
      <c r="APL799" s="9"/>
      <c r="APM799" s="9"/>
      <c r="APN799" s="9"/>
      <c r="APO799" s="9"/>
      <c r="APP799" s="9"/>
      <c r="APQ799" s="9"/>
      <c r="APR799" s="9"/>
      <c r="APS799" s="9"/>
      <c r="APT799" s="9"/>
      <c r="APU799" s="9"/>
      <c r="APV799" s="9"/>
      <c r="APW799" s="9"/>
      <c r="APX799" s="9"/>
      <c r="APY799" s="9"/>
      <c r="APZ799" s="9"/>
      <c r="AQA799" s="9"/>
      <c r="AQB799" s="9"/>
      <c r="AQC799" s="9"/>
      <c r="AQD799" s="9"/>
      <c r="AQE799" s="9"/>
      <c r="AQF799" s="9"/>
      <c r="AQG799" s="9"/>
      <c r="AQH799" s="9"/>
      <c r="AQI799" s="9"/>
      <c r="AQJ799" s="9"/>
      <c r="AQK799" s="9"/>
      <c r="AQL799" s="9"/>
      <c r="AQM799" s="9"/>
      <c r="AQN799" s="9"/>
      <c r="AQO799" s="9"/>
      <c r="AQP799" s="9"/>
      <c r="AQQ799" s="9"/>
      <c r="AQR799" s="9"/>
      <c r="AQS799" s="9"/>
      <c r="AQT799" s="9"/>
      <c r="AQU799" s="9"/>
      <c r="AQV799" s="9"/>
      <c r="AQW799" s="9"/>
      <c r="AQX799" s="9"/>
      <c r="AQY799" s="9"/>
      <c r="AQZ799" s="9"/>
      <c r="ARA799" s="9"/>
      <c r="ARB799" s="9"/>
      <c r="ARC799" s="9"/>
      <c r="ARD799" s="9"/>
      <c r="ARE799" s="9"/>
      <c r="ARF799" s="9"/>
      <c r="ARG799" s="9"/>
      <c r="ARH799" s="9"/>
      <c r="ARI799" s="9"/>
      <c r="ARJ799" s="9"/>
      <c r="ARK799" s="9"/>
      <c r="ARL799" s="9"/>
      <c r="ARM799" s="9"/>
      <c r="ARN799" s="9"/>
      <c r="ARO799" s="9"/>
      <c r="ARP799" s="9"/>
      <c r="ARQ799" s="9"/>
      <c r="ARR799" s="9"/>
      <c r="ARS799" s="9"/>
      <c r="ART799" s="9"/>
      <c r="ARU799" s="9"/>
      <c r="ARV799" s="9"/>
      <c r="ARW799" s="9"/>
      <c r="ARX799" s="9"/>
      <c r="ARY799" s="9"/>
      <c r="ARZ799" s="9"/>
      <c r="ASA799" s="9"/>
      <c r="ASB799" s="9"/>
      <c r="ASC799" s="9"/>
      <c r="ASD799" s="9"/>
      <c r="ASE799" s="9"/>
      <c r="ASF799" s="9"/>
      <c r="ASG799" s="9"/>
      <c r="ASH799" s="9"/>
      <c r="ASI799" s="9"/>
      <c r="ASJ799" s="9"/>
      <c r="ASK799" s="9"/>
      <c r="ASL799" s="9"/>
      <c r="ASM799" s="9"/>
      <c r="ASN799" s="9"/>
      <c r="ASO799" s="9"/>
      <c r="ASP799" s="9"/>
      <c r="ASQ799" s="9"/>
      <c r="ASR799" s="9"/>
      <c r="ASS799" s="9"/>
      <c r="AST799" s="9"/>
      <c r="ASU799" s="9"/>
      <c r="ASV799" s="9"/>
      <c r="ASW799" s="9"/>
      <c r="ASX799" s="9"/>
      <c r="ASY799" s="9"/>
      <c r="ASZ799" s="9"/>
      <c r="ATA799" s="9"/>
      <c r="ATB799" s="9"/>
      <c r="ATC799" s="9"/>
      <c r="ATD799" s="9"/>
      <c r="ATE799" s="9"/>
      <c r="ATF799" s="9"/>
      <c r="ATG799" s="9"/>
      <c r="ATH799" s="9"/>
      <c r="ATI799" s="9"/>
      <c r="ATJ799" s="9"/>
      <c r="ATK799" s="9"/>
      <c r="ATL799" s="9"/>
      <c r="ATM799" s="9"/>
      <c r="ATN799" s="9"/>
      <c r="ATO799" s="9"/>
      <c r="ATP799" s="9"/>
      <c r="ATQ799" s="9"/>
      <c r="ATR799" s="9"/>
      <c r="ATS799" s="9"/>
      <c r="ATT799" s="9"/>
      <c r="ATU799" s="9"/>
      <c r="ATV799" s="9"/>
      <c r="ATW799" s="9"/>
      <c r="ATX799" s="9"/>
      <c r="ATY799" s="9"/>
      <c r="ATZ799" s="9"/>
      <c r="AUA799" s="9"/>
      <c r="AUB799" s="9"/>
      <c r="AUC799" s="9"/>
      <c r="AUD799" s="9"/>
      <c r="AUE799" s="9"/>
      <c r="AUF799" s="9"/>
      <c r="AUG799" s="9"/>
      <c r="AUH799" s="9"/>
      <c r="AUI799" s="9"/>
      <c r="AUJ799" s="9"/>
      <c r="AUK799" s="9"/>
      <c r="AUL799" s="9"/>
      <c r="AUM799" s="9"/>
      <c r="AUN799" s="9"/>
      <c r="AUO799" s="9"/>
      <c r="AUP799" s="9"/>
      <c r="AUQ799" s="9"/>
      <c r="AUR799" s="9"/>
      <c r="AUS799" s="9"/>
      <c r="AUT799" s="9"/>
      <c r="AUU799" s="9"/>
      <c r="AUV799" s="9"/>
      <c r="AUW799" s="9"/>
      <c r="AUX799" s="9"/>
      <c r="AUY799" s="9"/>
      <c r="AUZ799" s="9"/>
      <c r="AVA799" s="9"/>
      <c r="AVB799" s="9"/>
      <c r="AVC799" s="9"/>
      <c r="AVD799" s="9"/>
      <c r="AVE799" s="9"/>
      <c r="AVF799" s="9"/>
      <c r="AVG799" s="9"/>
      <c r="AVH799" s="9"/>
      <c r="AVI799" s="9"/>
      <c r="AVJ799" s="9"/>
      <c r="AVK799" s="9"/>
      <c r="AVL799" s="9"/>
      <c r="AVM799" s="9"/>
      <c r="AVN799" s="9"/>
      <c r="AVO799" s="9"/>
      <c r="AVP799" s="9"/>
      <c r="AVQ799" s="9"/>
      <c r="AVR799" s="9"/>
      <c r="AVS799" s="9"/>
      <c r="AVT799" s="9"/>
      <c r="AVU799" s="9"/>
      <c r="AVV799" s="9"/>
      <c r="AVW799" s="9"/>
      <c r="AVX799" s="9"/>
      <c r="AVY799" s="9"/>
      <c r="AVZ799" s="9"/>
      <c r="AWA799" s="9"/>
      <c r="AWB799" s="9"/>
      <c r="AWC799" s="9"/>
      <c r="AWD799" s="9"/>
      <c r="AWE799" s="9"/>
      <c r="AWF799" s="9"/>
      <c r="AWG799" s="9"/>
      <c r="AWH799" s="9"/>
      <c r="AWI799" s="9"/>
      <c r="AWJ799" s="9"/>
      <c r="AWK799" s="9"/>
      <c r="AWL799" s="9"/>
      <c r="AWM799" s="9"/>
      <c r="AWN799" s="9"/>
      <c r="AWO799" s="9"/>
      <c r="AWP799" s="9"/>
      <c r="AWQ799" s="9"/>
      <c r="AWR799" s="9"/>
      <c r="AWS799" s="9"/>
      <c r="AWT799" s="9"/>
      <c r="AWU799" s="9"/>
      <c r="AWV799" s="9"/>
      <c r="AWW799" s="9"/>
      <c r="AWX799" s="9"/>
      <c r="AWY799" s="9"/>
      <c r="AWZ799" s="9"/>
      <c r="AXA799" s="9"/>
      <c r="AXB799" s="9"/>
      <c r="AXC799" s="9"/>
      <c r="AXD799" s="9"/>
      <c r="AXE799" s="9"/>
      <c r="AXF799" s="9"/>
      <c r="AXG799" s="9"/>
      <c r="AXH799" s="9"/>
      <c r="AXI799" s="9"/>
      <c r="AXJ799" s="9"/>
      <c r="AXK799" s="9"/>
      <c r="AXL799" s="9"/>
      <c r="AXM799" s="9"/>
      <c r="AXN799" s="9"/>
      <c r="AXO799" s="9"/>
      <c r="AXP799" s="9"/>
      <c r="AXQ799" s="9"/>
      <c r="AXR799" s="9"/>
      <c r="AXS799" s="9"/>
      <c r="AXT799" s="9"/>
      <c r="AXU799" s="9"/>
      <c r="AXV799" s="9"/>
      <c r="AXW799" s="9"/>
      <c r="AXX799" s="9"/>
      <c r="AXY799" s="9"/>
      <c r="AXZ799" s="9"/>
      <c r="AYA799" s="9"/>
      <c r="AYB799" s="9"/>
      <c r="AYC799" s="9"/>
      <c r="AYD799" s="9"/>
      <c r="AYE799" s="9"/>
      <c r="AYF799" s="9"/>
      <c r="AYG799" s="9"/>
      <c r="AYH799" s="9"/>
      <c r="AYI799" s="9"/>
      <c r="AYJ799" s="9"/>
      <c r="AYK799" s="9"/>
      <c r="AYL799" s="9"/>
      <c r="AYM799" s="9"/>
      <c r="AYN799" s="9"/>
      <c r="AYO799" s="9"/>
      <c r="AYP799" s="9"/>
      <c r="AYQ799" s="9"/>
      <c r="AYR799" s="9"/>
      <c r="AYS799" s="9"/>
      <c r="AYT799" s="9"/>
      <c r="AYU799" s="9"/>
      <c r="AYV799" s="9"/>
      <c r="AYW799" s="9"/>
      <c r="AYX799" s="9"/>
      <c r="AYY799" s="9"/>
      <c r="AYZ799" s="9"/>
      <c r="AZA799" s="9"/>
      <c r="AZB799" s="9"/>
      <c r="AZC799" s="9"/>
      <c r="AZD799" s="9"/>
      <c r="AZE799" s="9"/>
      <c r="AZF799" s="9"/>
      <c r="AZG799" s="9"/>
      <c r="AZH799" s="9"/>
      <c r="AZI799" s="9"/>
      <c r="AZJ799" s="9"/>
      <c r="AZK799" s="9"/>
      <c r="AZL799" s="9"/>
      <c r="AZM799" s="9"/>
      <c r="AZN799" s="9"/>
      <c r="AZO799" s="9"/>
      <c r="AZP799" s="9"/>
      <c r="AZQ799" s="9"/>
      <c r="AZR799" s="9"/>
      <c r="AZS799" s="9"/>
      <c r="AZT799" s="9"/>
      <c r="AZU799" s="9"/>
      <c r="AZV799" s="9"/>
      <c r="AZW799" s="9"/>
      <c r="AZX799" s="9"/>
      <c r="AZY799" s="9"/>
      <c r="AZZ799" s="9"/>
      <c r="BAA799" s="9"/>
      <c r="BAB799" s="9"/>
      <c r="BAC799" s="9"/>
      <c r="BAD799" s="9"/>
      <c r="BAE799" s="9"/>
      <c r="BAF799" s="9"/>
      <c r="BAG799" s="9"/>
      <c r="BAH799" s="9"/>
      <c r="BAI799" s="9"/>
      <c r="BAJ799" s="9"/>
      <c r="BAK799" s="9"/>
      <c r="BAL799" s="9"/>
      <c r="BAM799" s="9"/>
      <c r="BAN799" s="9"/>
      <c r="BAO799" s="9"/>
      <c r="BAP799" s="9"/>
      <c r="BAQ799" s="9"/>
      <c r="BAR799" s="9"/>
      <c r="BAS799" s="9"/>
      <c r="BAT799" s="9"/>
      <c r="BAU799" s="9"/>
      <c r="BAV799" s="9"/>
      <c r="BAW799" s="9"/>
      <c r="BAX799" s="9"/>
      <c r="BAY799" s="9"/>
      <c r="BAZ799" s="9"/>
      <c r="BBA799" s="9"/>
      <c r="BBB799" s="9"/>
      <c r="BBC799" s="9"/>
      <c r="BBD799" s="9"/>
      <c r="BBE799" s="9"/>
      <c r="BBF799" s="9"/>
      <c r="BBG799" s="9"/>
      <c r="BBH799" s="9"/>
      <c r="BBI799" s="9"/>
      <c r="BBJ799" s="9"/>
      <c r="BBK799" s="9"/>
      <c r="BBL799" s="9"/>
      <c r="BBM799" s="9"/>
      <c r="BBN799" s="9"/>
      <c r="BBO799" s="9"/>
      <c r="BBP799" s="9"/>
      <c r="BBQ799" s="9"/>
      <c r="BBR799" s="9"/>
      <c r="BBS799" s="9"/>
      <c r="BBT799" s="9"/>
      <c r="BBU799" s="9"/>
      <c r="BBV799" s="9"/>
      <c r="BBW799" s="9"/>
      <c r="BBX799" s="9"/>
      <c r="BBY799" s="9"/>
      <c r="BBZ799" s="9"/>
      <c r="BCA799" s="9"/>
      <c r="BCB799" s="9"/>
      <c r="BCC799" s="9"/>
      <c r="BCD799" s="9"/>
      <c r="BCE799" s="9"/>
      <c r="BCF799" s="9"/>
      <c r="BCG799" s="9"/>
      <c r="BCH799" s="9"/>
      <c r="BCI799" s="9"/>
      <c r="BCJ799" s="9"/>
      <c r="BCK799" s="9"/>
      <c r="BCL799" s="9"/>
      <c r="BCM799" s="9"/>
      <c r="BCN799" s="9"/>
      <c r="BCO799" s="9"/>
      <c r="BCP799" s="9"/>
      <c r="BCQ799" s="9"/>
      <c r="BCR799" s="9"/>
      <c r="BCS799" s="9"/>
      <c r="BCT799" s="9"/>
      <c r="BCU799" s="9"/>
      <c r="BCV799" s="9"/>
      <c r="BCW799" s="9"/>
      <c r="BCX799" s="9"/>
      <c r="BCY799" s="9"/>
      <c r="BCZ799" s="9"/>
      <c r="BDA799" s="9"/>
      <c r="BDB799" s="9"/>
      <c r="BDC799" s="9"/>
      <c r="BDD799" s="9"/>
      <c r="BDE799" s="9"/>
      <c r="BDF799" s="9"/>
      <c r="BDG799" s="9"/>
      <c r="BDH799" s="9"/>
      <c r="BDI799" s="9"/>
      <c r="BDJ799" s="9"/>
      <c r="BDK799" s="9"/>
      <c r="BDL799" s="9"/>
      <c r="BDM799" s="9"/>
      <c r="BDN799" s="9"/>
      <c r="BDO799" s="9"/>
      <c r="BDP799" s="9"/>
      <c r="BDQ799" s="9"/>
      <c r="BDR799" s="9"/>
      <c r="BDS799" s="9"/>
      <c r="BDT799" s="9"/>
      <c r="BDU799" s="9"/>
      <c r="BDV799" s="9"/>
      <c r="BDW799" s="9"/>
      <c r="BDX799" s="9"/>
      <c r="BDY799" s="9"/>
      <c r="BDZ799" s="9"/>
      <c r="BEA799" s="9"/>
      <c r="BEB799" s="9"/>
      <c r="BEC799" s="9"/>
      <c r="BED799" s="9"/>
      <c r="BEE799" s="9"/>
      <c r="BEF799" s="9"/>
      <c r="BEG799" s="9"/>
      <c r="BEH799" s="9"/>
      <c r="BEI799" s="9"/>
      <c r="BEJ799" s="9"/>
      <c r="BEK799" s="9"/>
      <c r="BEL799" s="9"/>
      <c r="BEM799" s="9"/>
      <c r="BEN799" s="9"/>
      <c r="BEO799" s="9"/>
      <c r="BEP799" s="9"/>
      <c r="BEQ799" s="9"/>
      <c r="BER799" s="9"/>
      <c r="BES799" s="9"/>
      <c r="BET799" s="9"/>
      <c r="BEU799" s="9"/>
      <c r="BEV799" s="9"/>
      <c r="BEW799" s="9"/>
      <c r="BEX799" s="9"/>
      <c r="BEY799" s="9"/>
      <c r="BEZ799" s="9"/>
      <c r="BFA799" s="9"/>
      <c r="BFB799" s="9"/>
      <c r="BFC799" s="9"/>
      <c r="BFD799" s="9"/>
      <c r="BFE799" s="9"/>
      <c r="BFF799" s="9"/>
      <c r="BFG799" s="9"/>
      <c r="BFH799" s="9"/>
      <c r="BFI799" s="9"/>
      <c r="BFJ799" s="9"/>
      <c r="BFK799" s="9"/>
      <c r="BFL799" s="9"/>
      <c r="BFM799" s="9"/>
      <c r="BFN799" s="9"/>
      <c r="BFO799" s="9"/>
      <c r="BFP799" s="9"/>
      <c r="BFQ799" s="9"/>
      <c r="BFR799" s="9"/>
      <c r="BFS799" s="9"/>
      <c r="BFT799" s="9"/>
      <c r="BFU799" s="9"/>
      <c r="BFV799" s="9"/>
      <c r="BFW799" s="9"/>
      <c r="BFX799" s="9"/>
      <c r="BFY799" s="9"/>
      <c r="BFZ799" s="9"/>
      <c r="BGA799" s="9"/>
      <c r="BGB799" s="9"/>
      <c r="BGC799" s="9"/>
      <c r="BGD799" s="9"/>
      <c r="BGE799" s="9"/>
      <c r="BGF799" s="9"/>
      <c r="BGG799" s="9"/>
      <c r="BGH799" s="9"/>
      <c r="BGI799" s="9"/>
      <c r="BGJ799" s="9"/>
      <c r="BGK799" s="9"/>
      <c r="BGL799" s="9"/>
      <c r="BGM799" s="9"/>
      <c r="BGN799" s="9"/>
      <c r="BGO799" s="9"/>
      <c r="BGP799" s="9"/>
      <c r="BGQ799" s="9"/>
      <c r="BGR799" s="9"/>
      <c r="BGS799" s="9"/>
      <c r="BGT799" s="9"/>
      <c r="BGU799" s="9"/>
      <c r="BGV799" s="9"/>
      <c r="BGW799" s="9"/>
      <c r="BGX799" s="9"/>
      <c r="BGY799" s="9"/>
      <c r="BGZ799" s="9"/>
      <c r="BHA799" s="9"/>
      <c r="BHB799" s="9"/>
      <c r="BHC799" s="9"/>
      <c r="BHD799" s="9"/>
      <c r="BHE799" s="9"/>
      <c r="BHF799" s="9"/>
      <c r="BHG799" s="9"/>
      <c r="BHH799" s="9"/>
      <c r="BHI799" s="9"/>
      <c r="BHJ799" s="9"/>
      <c r="BHK799" s="9"/>
      <c r="BHL799" s="9"/>
      <c r="BHM799" s="9"/>
      <c r="BHN799" s="9"/>
      <c r="BHO799" s="9"/>
      <c r="BHP799" s="9"/>
      <c r="BHQ799" s="9"/>
      <c r="BHR799" s="9"/>
      <c r="BHS799" s="9"/>
      <c r="BHT799" s="9"/>
      <c r="BHU799" s="9"/>
      <c r="BHV799" s="9"/>
      <c r="BHW799" s="9"/>
      <c r="BHX799" s="9"/>
      <c r="BHY799" s="9"/>
      <c r="BHZ799" s="9"/>
      <c r="BIA799" s="9"/>
      <c r="BIB799" s="9"/>
      <c r="BIC799" s="9"/>
      <c r="BID799" s="9"/>
      <c r="BIE799" s="9"/>
      <c r="BIF799" s="9"/>
      <c r="BIG799" s="9"/>
      <c r="BIH799" s="9"/>
      <c r="BII799" s="9"/>
      <c r="BIJ799" s="9"/>
      <c r="BIK799" s="9"/>
      <c r="BIL799" s="9"/>
      <c r="BIM799" s="9"/>
      <c r="BIN799" s="9"/>
      <c r="BIO799" s="9"/>
      <c r="BIP799" s="9"/>
      <c r="BIQ799" s="9"/>
      <c r="BIR799" s="9"/>
      <c r="BIS799" s="9"/>
      <c r="BIT799" s="9"/>
      <c r="BIU799" s="9"/>
      <c r="BIV799" s="9"/>
      <c r="BIW799" s="9"/>
      <c r="BIX799" s="9"/>
      <c r="BIY799" s="9"/>
      <c r="BIZ799" s="9"/>
      <c r="BJA799" s="9"/>
      <c r="BJB799" s="9"/>
      <c r="BJC799" s="9"/>
      <c r="BJD799" s="9"/>
      <c r="BJE799" s="9"/>
      <c r="BJF799" s="9"/>
      <c r="BJG799" s="9"/>
      <c r="BJH799" s="9"/>
      <c r="BJI799" s="9"/>
      <c r="BJJ799" s="9"/>
      <c r="BJK799" s="9"/>
      <c r="BJL799" s="9"/>
      <c r="BJM799" s="9"/>
      <c r="BJN799" s="9"/>
      <c r="BJO799" s="9"/>
      <c r="BJP799" s="9"/>
      <c r="BJQ799" s="9"/>
      <c r="BJR799" s="9"/>
      <c r="BJS799" s="9"/>
      <c r="BJT799" s="9"/>
      <c r="BJU799" s="9"/>
      <c r="BJV799" s="9"/>
      <c r="BJW799" s="9"/>
      <c r="BJX799" s="9"/>
      <c r="BJY799" s="9"/>
      <c r="BJZ799" s="9"/>
      <c r="BKA799" s="9"/>
      <c r="BKB799" s="9"/>
      <c r="BKC799" s="9"/>
      <c r="BKD799" s="9"/>
      <c r="BKE799" s="9"/>
      <c r="BKF799" s="9"/>
      <c r="BKG799" s="9"/>
      <c r="BKH799" s="9"/>
      <c r="BKI799" s="9"/>
      <c r="BKJ799" s="9"/>
      <c r="BKK799" s="9"/>
      <c r="BKL799" s="9"/>
      <c r="BKM799" s="9"/>
      <c r="BKN799" s="9"/>
      <c r="BKO799" s="9"/>
      <c r="BKP799" s="9"/>
      <c r="BKQ799" s="9"/>
      <c r="BKR799" s="9"/>
      <c r="BKS799" s="9"/>
      <c r="BKT799" s="9"/>
      <c r="BKU799" s="9"/>
      <c r="BKV799" s="9"/>
      <c r="BKW799" s="9"/>
      <c r="BKX799" s="9"/>
      <c r="BKY799" s="9"/>
      <c r="BKZ799" s="9"/>
      <c r="BLA799" s="9"/>
      <c r="BLB799" s="9"/>
      <c r="BLC799" s="9"/>
      <c r="BLD799" s="9"/>
      <c r="BLE799" s="9"/>
      <c r="BLF799" s="9"/>
      <c r="BLG799" s="9"/>
      <c r="BLH799" s="9"/>
      <c r="BLI799" s="9"/>
      <c r="BLJ799" s="9"/>
      <c r="BLK799" s="9"/>
      <c r="BLL799" s="9"/>
      <c r="BLM799" s="9"/>
      <c r="BLN799" s="9"/>
      <c r="BLO799" s="9"/>
      <c r="BLP799" s="9"/>
      <c r="BLQ799" s="9"/>
      <c r="BLR799" s="9"/>
      <c r="BLS799" s="9"/>
      <c r="BLT799" s="9"/>
      <c r="BLU799" s="9"/>
      <c r="BLV799" s="9"/>
      <c r="BLW799" s="9"/>
      <c r="BLX799" s="9"/>
      <c r="BLY799" s="9"/>
      <c r="BLZ799" s="9"/>
      <c r="BMA799" s="9"/>
      <c r="BMB799" s="9"/>
      <c r="BMC799" s="9"/>
      <c r="BMD799" s="9"/>
      <c r="BME799" s="9"/>
      <c r="BMF799" s="9"/>
      <c r="BMG799" s="9"/>
      <c r="BMH799" s="9"/>
      <c r="BMI799" s="9"/>
      <c r="BMJ799" s="9"/>
      <c r="BMK799" s="9"/>
      <c r="BML799" s="9"/>
      <c r="BMM799" s="9"/>
      <c r="BMN799" s="9"/>
      <c r="BMO799" s="9"/>
      <c r="BMP799" s="9"/>
      <c r="BMQ799" s="9"/>
      <c r="BMR799" s="9"/>
      <c r="BMS799" s="9"/>
      <c r="BMT799" s="9"/>
      <c r="BMU799" s="9"/>
      <c r="BMV799" s="9"/>
      <c r="BMW799" s="9"/>
      <c r="BMX799" s="9"/>
      <c r="BMY799" s="9"/>
      <c r="BMZ799" s="9"/>
      <c r="BNA799" s="9"/>
      <c r="BNB799" s="9"/>
      <c r="BNC799" s="9"/>
      <c r="BND799" s="9"/>
      <c r="BNE799" s="9"/>
      <c r="BNF799" s="9"/>
      <c r="BNG799" s="9"/>
      <c r="BNH799" s="9"/>
      <c r="BNI799" s="9"/>
      <c r="BNJ799" s="9"/>
      <c r="BNK799" s="9"/>
      <c r="BNL799" s="9"/>
      <c r="BNM799" s="9"/>
      <c r="BNN799" s="9"/>
      <c r="BNO799" s="9"/>
      <c r="BNP799" s="9"/>
      <c r="BNQ799" s="9"/>
      <c r="BNR799" s="9"/>
      <c r="BNS799" s="9"/>
      <c r="BNT799" s="9"/>
      <c r="BNU799" s="9"/>
      <c r="BNV799" s="9"/>
      <c r="BNW799" s="9"/>
      <c r="BNX799" s="9"/>
      <c r="BNY799" s="9"/>
      <c r="BNZ799" s="9"/>
      <c r="BOA799" s="9"/>
      <c r="BOB799" s="9"/>
      <c r="BOC799" s="9"/>
      <c r="BOD799" s="9"/>
      <c r="BOE799" s="9"/>
      <c r="BOF799" s="9"/>
      <c r="BOG799" s="9"/>
      <c r="BOH799" s="9"/>
      <c r="BOI799" s="9"/>
      <c r="BOJ799" s="9"/>
      <c r="BOK799" s="9"/>
      <c r="BOL799" s="9"/>
      <c r="BOM799" s="9"/>
      <c r="BON799" s="9"/>
      <c r="BOO799" s="9"/>
      <c r="BOP799" s="9"/>
      <c r="BOQ799" s="9"/>
      <c r="BOR799" s="9"/>
      <c r="BOS799" s="9"/>
      <c r="BOT799" s="9"/>
      <c r="BOU799" s="9"/>
      <c r="BOV799" s="9"/>
      <c r="BOW799" s="9"/>
      <c r="BOX799" s="9"/>
      <c r="BOY799" s="9"/>
      <c r="BOZ799" s="9"/>
      <c r="BPA799" s="9"/>
      <c r="BPB799" s="9"/>
      <c r="BPC799" s="9"/>
      <c r="BPD799" s="9"/>
      <c r="BPE799" s="9"/>
      <c r="BPF799" s="9"/>
      <c r="BPG799" s="9"/>
    </row>
    <row r="800" spans="1:1775" ht="16" customHeight="1" x14ac:dyDescent="0.25">
      <c r="A800" s="326" t="s">
        <v>168</v>
      </c>
      <c r="B800" s="326"/>
      <c r="C800" s="326"/>
      <c r="D800" s="326"/>
      <c r="E800" s="326"/>
      <c r="F800" s="326"/>
      <c r="G800" s="326"/>
      <c r="H800" s="326"/>
      <c r="I800" s="326"/>
      <c r="J800" s="326"/>
      <c r="K800" s="326"/>
      <c r="L800" s="326"/>
      <c r="M800" s="189"/>
      <c r="P800" s="172" t="s">
        <v>43</v>
      </c>
    </row>
    <row r="801" spans="1:26" ht="12.5" x14ac:dyDescent="0.25">
      <c r="A801" s="222" t="s">
        <v>26</v>
      </c>
      <c r="B801" s="53" t="s">
        <v>44</v>
      </c>
      <c r="C801" s="54"/>
      <c r="D801" s="54" t="s">
        <v>1</v>
      </c>
      <c r="E801" s="54" t="s">
        <v>3</v>
      </c>
      <c r="F801" s="54"/>
      <c r="G801" s="161" t="s">
        <v>5</v>
      </c>
      <c r="H801" s="54" t="s">
        <v>7</v>
      </c>
      <c r="I801" s="161" t="s">
        <v>6</v>
      </c>
      <c r="J801" s="54" t="s">
        <v>13</v>
      </c>
      <c r="K801" s="162" t="s">
        <v>14</v>
      </c>
      <c r="L801" s="54" t="s">
        <v>8</v>
      </c>
      <c r="M801" s="43"/>
      <c r="N801" s="123" t="s">
        <v>43</v>
      </c>
      <c r="P801" s="172" t="s">
        <v>43</v>
      </c>
    </row>
    <row r="802" spans="1:26" ht="20" x14ac:dyDescent="0.25">
      <c r="A802" s="222"/>
      <c r="B802" s="53" t="s">
        <v>45</v>
      </c>
      <c r="C802" s="67"/>
      <c r="D802" s="67" t="s">
        <v>2</v>
      </c>
      <c r="E802" s="67" t="s">
        <v>4</v>
      </c>
      <c r="F802" s="67"/>
      <c r="G802" s="70">
        <f>'Cat C '!$F$6</f>
        <v>0.111</v>
      </c>
      <c r="H802" s="67" t="s">
        <v>11</v>
      </c>
      <c r="I802" s="55">
        <f>'Cat C '!$H$6</f>
        <v>9.1999999999999998E-2</v>
      </c>
      <c r="J802" s="56">
        <f>'Cat C '!$I$6</f>
        <v>5.0000000000000001E-3</v>
      </c>
      <c r="K802" s="68" t="s">
        <v>12</v>
      </c>
      <c r="L802" s="67" t="s">
        <v>9</v>
      </c>
      <c r="M802" s="133"/>
      <c r="N802" s="174" t="s">
        <v>158</v>
      </c>
      <c r="P802" s="171" t="s">
        <v>157</v>
      </c>
    </row>
    <row r="803" spans="1:26" ht="12.5" x14ac:dyDescent="0.25">
      <c r="A803" s="54">
        <v>1</v>
      </c>
      <c r="B803" s="57" t="s">
        <v>37</v>
      </c>
      <c r="C803" s="58"/>
      <c r="D803" s="197">
        <v>465</v>
      </c>
      <c r="E803" s="59">
        <f t="shared" ref="E803:E813" si="640">D803*$E$2</f>
        <v>2289.09290925</v>
      </c>
      <c r="F803" s="59"/>
      <c r="G803" s="61">
        <f t="shared" ref="G803:G813" si="641">E803*$G$10</f>
        <v>254.08931292675001</v>
      </c>
      <c r="H803" s="60">
        <f t="shared" ref="H803:H813" si="642">IF(E803&lt;$L$2,$L$2-E803,0)</f>
        <v>0</v>
      </c>
      <c r="I803" s="61">
        <f t="shared" ref="I803:I813" si="643">(E803*98.25%)*$I$10</f>
        <v>206.91110806710751</v>
      </c>
      <c r="J803" s="60">
        <f t="shared" ref="J803:J813" si="644">(E803*98.25%)*$J$10</f>
        <v>11.245168916690625</v>
      </c>
      <c r="K803" s="62" t="s">
        <v>61</v>
      </c>
      <c r="L803" s="63">
        <f t="shared" ref="L803:L813" si="645">E803-G803+H803-I803-J803</f>
        <v>1816.847319339452</v>
      </c>
      <c r="M803" s="51"/>
      <c r="N803" s="150">
        <v>1710.8735361254996</v>
      </c>
      <c r="O803" s="147"/>
      <c r="P803" s="128">
        <f t="shared" ref="P803:P813" si="646">L803-N803</f>
        <v>105.9737832139524</v>
      </c>
    </row>
    <row r="804" spans="1:26" ht="12.5" x14ac:dyDescent="0.25">
      <c r="A804" s="54">
        <v>2</v>
      </c>
      <c r="B804" s="57" t="s">
        <v>30</v>
      </c>
      <c r="C804" s="58"/>
      <c r="D804" s="197">
        <v>492</v>
      </c>
      <c r="E804" s="59">
        <f t="shared" si="640"/>
        <v>2422.0079814000001</v>
      </c>
      <c r="F804" s="59"/>
      <c r="G804" s="61">
        <f t="shared" si="641"/>
        <v>268.84288593540003</v>
      </c>
      <c r="H804" s="60">
        <f t="shared" si="642"/>
        <v>0</v>
      </c>
      <c r="I804" s="61">
        <f t="shared" si="643"/>
        <v>218.925301438746</v>
      </c>
      <c r="J804" s="60">
        <f t="shared" si="644"/>
        <v>11.898114208627501</v>
      </c>
      <c r="K804" s="62" t="s">
        <v>61</v>
      </c>
      <c r="L804" s="63">
        <f t="shared" si="645"/>
        <v>1922.3416798172268</v>
      </c>
      <c r="M804" s="51"/>
      <c r="N804" s="150">
        <v>1811.294374115475</v>
      </c>
      <c r="O804" s="147"/>
      <c r="P804" s="128">
        <f t="shared" si="646"/>
        <v>111.04730570175184</v>
      </c>
    </row>
    <row r="805" spans="1:26" ht="12.5" x14ac:dyDescent="0.25">
      <c r="A805" s="54">
        <v>3</v>
      </c>
      <c r="B805" s="57" t="s">
        <v>30</v>
      </c>
      <c r="C805" s="58"/>
      <c r="D805" s="197">
        <v>520</v>
      </c>
      <c r="E805" s="59">
        <f t="shared" si="640"/>
        <v>2559.8458340000002</v>
      </c>
      <c r="F805" s="59"/>
      <c r="G805" s="61">
        <f t="shared" si="641"/>
        <v>284.14288757400004</v>
      </c>
      <c r="H805" s="60">
        <f t="shared" si="642"/>
        <v>0</v>
      </c>
      <c r="I805" s="61">
        <f t="shared" si="643"/>
        <v>231.38446493526004</v>
      </c>
      <c r="J805" s="60">
        <f t="shared" si="644"/>
        <v>12.575242659525003</v>
      </c>
      <c r="K805" s="62" t="s">
        <v>61</v>
      </c>
      <c r="L805" s="63">
        <f t="shared" si="645"/>
        <v>2031.7432388312154</v>
      </c>
      <c r="M805" s="51"/>
      <c r="N805" s="150">
        <v>1915.4345024013749</v>
      </c>
      <c r="O805" s="147"/>
      <c r="P805" s="128">
        <f t="shared" si="646"/>
        <v>116.30873642984056</v>
      </c>
    </row>
    <row r="806" spans="1:26" ht="12.5" x14ac:dyDescent="0.25">
      <c r="A806" s="54">
        <v>4</v>
      </c>
      <c r="B806" s="57" t="s">
        <v>30</v>
      </c>
      <c r="C806" s="58"/>
      <c r="D806" s="197">
        <v>558</v>
      </c>
      <c r="E806" s="59">
        <f t="shared" si="640"/>
        <v>2746.9114911000001</v>
      </c>
      <c r="F806" s="59"/>
      <c r="G806" s="61">
        <f t="shared" si="641"/>
        <v>304.90717551210003</v>
      </c>
      <c r="H806" s="60">
        <f t="shared" si="642"/>
        <v>0</v>
      </c>
      <c r="I806" s="61">
        <f t="shared" si="643"/>
        <v>248.29332968052904</v>
      </c>
      <c r="J806" s="60">
        <f t="shared" si="644"/>
        <v>13.494202700028753</v>
      </c>
      <c r="K806" s="62" t="s">
        <v>61</v>
      </c>
      <c r="L806" s="63">
        <f t="shared" si="645"/>
        <v>2180.2167832073424</v>
      </c>
      <c r="M806" s="51"/>
      <c r="N806" s="150">
        <v>2056.7675336465245</v>
      </c>
      <c r="O806" s="147"/>
      <c r="P806" s="128">
        <f t="shared" si="646"/>
        <v>123.44924956081786</v>
      </c>
    </row>
    <row r="807" spans="1:26" ht="12.5" x14ac:dyDescent="0.25">
      <c r="A807" s="54">
        <v>5</v>
      </c>
      <c r="B807" s="57" t="s">
        <v>30</v>
      </c>
      <c r="C807" s="58"/>
      <c r="D807" s="197">
        <v>582</v>
      </c>
      <c r="E807" s="59">
        <f t="shared" si="640"/>
        <v>2865.0582219000003</v>
      </c>
      <c r="F807" s="59"/>
      <c r="G807" s="61">
        <f t="shared" si="641"/>
        <v>318.02146263090003</v>
      </c>
      <c r="H807" s="60">
        <f t="shared" si="642"/>
        <v>0</v>
      </c>
      <c r="I807" s="61">
        <f t="shared" si="643"/>
        <v>258.97261267754101</v>
      </c>
      <c r="J807" s="60">
        <f t="shared" si="644"/>
        <v>14.074598515083752</v>
      </c>
      <c r="K807" s="62" t="s">
        <v>61</v>
      </c>
      <c r="L807" s="63">
        <f t="shared" si="645"/>
        <v>2273.9895480764753</v>
      </c>
      <c r="M807" s="51"/>
      <c r="N807" s="150">
        <v>2146.030500748725</v>
      </c>
      <c r="O807" s="147"/>
      <c r="P807" s="128">
        <f t="shared" si="646"/>
        <v>127.95904732775034</v>
      </c>
    </row>
    <row r="808" spans="1:26" ht="12.5" x14ac:dyDescent="0.25">
      <c r="A808" s="54">
        <v>6</v>
      </c>
      <c r="B808" s="57" t="s">
        <v>35</v>
      </c>
      <c r="C808" s="58"/>
      <c r="D808" s="197">
        <v>615</v>
      </c>
      <c r="E808" s="59">
        <f t="shared" si="640"/>
        <v>3027.5099767500001</v>
      </c>
      <c r="F808" s="59"/>
      <c r="G808" s="61">
        <f t="shared" si="641"/>
        <v>336.05360741925</v>
      </c>
      <c r="H808" s="60">
        <f t="shared" si="642"/>
        <v>0</v>
      </c>
      <c r="I808" s="61">
        <f t="shared" si="643"/>
        <v>273.65662679843251</v>
      </c>
      <c r="J808" s="60">
        <f t="shared" si="644"/>
        <v>14.872642760784377</v>
      </c>
      <c r="K808" s="62" t="s">
        <v>61</v>
      </c>
      <c r="L808" s="63">
        <f t="shared" si="645"/>
        <v>2402.927099771533</v>
      </c>
      <c r="M808" s="51"/>
      <c r="N808" s="150">
        <v>2268.7670805142498</v>
      </c>
      <c r="O808" s="147"/>
      <c r="P808" s="128">
        <f t="shared" si="646"/>
        <v>134.16001925728324</v>
      </c>
    </row>
    <row r="809" spans="1:26" ht="12.5" x14ac:dyDescent="0.25">
      <c r="A809" s="54">
        <v>7</v>
      </c>
      <c r="B809" s="57" t="s">
        <v>55</v>
      </c>
      <c r="C809" s="54"/>
      <c r="D809" s="197">
        <v>648</v>
      </c>
      <c r="E809" s="59">
        <f t="shared" si="640"/>
        <v>3189.9617316000003</v>
      </c>
      <c r="F809" s="59"/>
      <c r="G809" s="61">
        <f t="shared" si="641"/>
        <v>354.08575220760002</v>
      </c>
      <c r="H809" s="60">
        <f t="shared" si="642"/>
        <v>0</v>
      </c>
      <c r="I809" s="61">
        <f t="shared" si="643"/>
        <v>288.34064091932402</v>
      </c>
      <c r="J809" s="60">
        <f t="shared" si="644"/>
        <v>15.670687006485002</v>
      </c>
      <c r="K809" s="62" t="s">
        <v>61</v>
      </c>
      <c r="L809" s="63">
        <f t="shared" si="645"/>
        <v>2531.8646514665916</v>
      </c>
      <c r="M809" s="51"/>
      <c r="N809" s="150">
        <v>2391.5036602797745</v>
      </c>
      <c r="O809" s="147"/>
      <c r="P809" s="128">
        <f t="shared" si="646"/>
        <v>140.36099118681705</v>
      </c>
    </row>
    <row r="810" spans="1:26" ht="13.5" customHeight="1" x14ac:dyDescent="0.25">
      <c r="A810" s="54">
        <v>8</v>
      </c>
      <c r="B810" s="57" t="s">
        <v>55</v>
      </c>
      <c r="C810" s="58"/>
      <c r="D810" s="197">
        <v>681</v>
      </c>
      <c r="E810" s="59">
        <f t="shared" si="640"/>
        <v>3352.4134864500002</v>
      </c>
      <c r="F810" s="59"/>
      <c r="G810" s="61">
        <f t="shared" si="641"/>
        <v>372.11789699595005</v>
      </c>
      <c r="H810" s="60">
        <f t="shared" si="642"/>
        <v>0</v>
      </c>
      <c r="I810" s="61">
        <f t="shared" si="643"/>
        <v>303.02465504021552</v>
      </c>
      <c r="J810" s="60">
        <f t="shared" si="644"/>
        <v>16.468731252185627</v>
      </c>
      <c r="K810" s="62" t="s">
        <v>61</v>
      </c>
      <c r="L810" s="63">
        <f t="shared" si="645"/>
        <v>2660.8022031616492</v>
      </c>
      <c r="M810" s="51"/>
      <c r="N810" s="150">
        <v>2514.2402400452997</v>
      </c>
      <c r="O810" s="147"/>
      <c r="P810" s="128">
        <f t="shared" si="646"/>
        <v>146.56196311634949</v>
      </c>
    </row>
    <row r="811" spans="1:26" ht="13.5" customHeight="1" x14ac:dyDescent="0.25">
      <c r="A811" s="54">
        <v>9</v>
      </c>
      <c r="B811" s="57" t="s">
        <v>33</v>
      </c>
      <c r="C811" s="58"/>
      <c r="D811" s="197">
        <v>714</v>
      </c>
      <c r="E811" s="59">
        <f t="shared" ref="E811:E812" si="647">D811*$E$2</f>
        <v>3514.8652413000004</v>
      </c>
      <c r="F811" s="59"/>
      <c r="G811" s="61">
        <f t="shared" ref="G811:G812" si="648">E811*$G$10</f>
        <v>390.15004178430007</v>
      </c>
      <c r="H811" s="60">
        <f t="shared" ref="H811:H812" si="649">IF(E811&lt;$L$2,$L$2-E811,0)</f>
        <v>0</v>
      </c>
      <c r="I811" s="61">
        <f t="shared" ref="I811:I812" si="650">(E811*98.25%)*$I$10</f>
        <v>317.70866916110708</v>
      </c>
      <c r="J811" s="60">
        <f t="shared" ref="J811:J812" si="651">(E811*98.25%)*$J$10</f>
        <v>17.266775497886254</v>
      </c>
      <c r="K811" s="62" t="s">
        <v>61</v>
      </c>
      <c r="L811" s="63">
        <f t="shared" ref="L811:L812" si="652">E811-G811+H811-I811-J811</f>
        <v>2789.7397548567073</v>
      </c>
      <c r="M811" s="51"/>
      <c r="N811" s="150">
        <v>2636.976819810825</v>
      </c>
      <c r="O811" s="147"/>
      <c r="P811" s="128">
        <f t="shared" si="646"/>
        <v>152.76293504588239</v>
      </c>
    </row>
    <row r="812" spans="1:26" ht="13.5" customHeight="1" x14ac:dyDescent="0.25">
      <c r="A812" s="54">
        <v>10</v>
      </c>
      <c r="B812" s="57" t="s">
        <v>33</v>
      </c>
      <c r="C812" s="58"/>
      <c r="D812" s="197">
        <v>743</v>
      </c>
      <c r="E812" s="59">
        <f t="shared" si="647"/>
        <v>3657.6258743500002</v>
      </c>
      <c r="F812" s="59"/>
      <c r="G812" s="61">
        <f t="shared" si="648"/>
        <v>405.99647205285004</v>
      </c>
      <c r="H812" s="60">
        <f t="shared" si="649"/>
        <v>0</v>
      </c>
      <c r="I812" s="61">
        <f t="shared" si="650"/>
        <v>330.61280278249654</v>
      </c>
      <c r="J812" s="60">
        <f t="shared" si="651"/>
        <v>17.968087107744378</v>
      </c>
      <c r="K812" s="62" t="s">
        <v>61</v>
      </c>
      <c r="L812" s="63">
        <f t="shared" si="652"/>
        <v>2903.0485124069091</v>
      </c>
      <c r="M812" s="51"/>
      <c r="N812" s="150">
        <v>2744.8362383926496</v>
      </c>
      <c r="O812" s="147"/>
      <c r="P812" s="128">
        <f t="shared" si="646"/>
        <v>158.21227401425949</v>
      </c>
    </row>
    <row r="813" spans="1:26" ht="12.5" x14ac:dyDescent="0.25">
      <c r="A813" s="54">
        <v>11</v>
      </c>
      <c r="B813" s="165" t="s">
        <v>57</v>
      </c>
      <c r="C813" s="54"/>
      <c r="D813" s="197">
        <v>769</v>
      </c>
      <c r="E813" s="59">
        <f t="shared" si="640"/>
        <v>3785.6181660500001</v>
      </c>
      <c r="F813" s="59"/>
      <c r="G813" s="61">
        <f t="shared" si="641"/>
        <v>420.20361643155002</v>
      </c>
      <c r="H813" s="60">
        <f t="shared" si="642"/>
        <v>0</v>
      </c>
      <c r="I813" s="61">
        <f t="shared" si="643"/>
        <v>342.18202602925953</v>
      </c>
      <c r="J813" s="60">
        <f t="shared" si="644"/>
        <v>18.596849240720626</v>
      </c>
      <c r="K813" s="62" t="s">
        <v>61</v>
      </c>
      <c r="L813" s="63">
        <f t="shared" si="645"/>
        <v>3004.6356743484698</v>
      </c>
      <c r="M813" s="51"/>
      <c r="N813" s="177">
        <v>2529.1174012289998</v>
      </c>
      <c r="O813" s="135"/>
      <c r="P813" s="170">
        <f t="shared" si="646"/>
        <v>475.51827311947</v>
      </c>
      <c r="Q813" s="6"/>
      <c r="R813" s="6"/>
      <c r="S813" s="6"/>
      <c r="T813" s="6"/>
      <c r="U813" s="6"/>
      <c r="V813" s="6"/>
      <c r="W813" s="6"/>
      <c r="X813" s="6"/>
      <c r="Y813" s="6"/>
      <c r="Z813" s="6"/>
    </row>
    <row r="814" spans="1:26" ht="12.5" x14ac:dyDescent="0.25">
      <c r="A814" s="326" t="s">
        <v>105</v>
      </c>
      <c r="B814" s="326"/>
      <c r="C814" s="326"/>
      <c r="D814" s="326"/>
      <c r="E814" s="326"/>
      <c r="F814" s="326"/>
      <c r="G814" s="326"/>
      <c r="H814" s="326"/>
      <c r="I814" s="326"/>
      <c r="J814" s="326"/>
      <c r="K814" s="326"/>
      <c r="L814" s="326"/>
      <c r="M814" s="189"/>
      <c r="P814" s="172" t="s">
        <v>43</v>
      </c>
    </row>
    <row r="815" spans="1:26" ht="12.5" x14ac:dyDescent="0.25">
      <c r="A815" s="222" t="s">
        <v>26</v>
      </c>
      <c r="B815" s="53" t="s">
        <v>44</v>
      </c>
      <c r="C815" s="54"/>
      <c r="D815" s="54" t="s">
        <v>1</v>
      </c>
      <c r="E815" s="54" t="s">
        <v>3</v>
      </c>
      <c r="F815" s="54"/>
      <c r="G815" s="161" t="s">
        <v>5</v>
      </c>
      <c r="H815" s="54" t="s">
        <v>7</v>
      </c>
      <c r="I815" s="161" t="s">
        <v>6</v>
      </c>
      <c r="J815" s="54" t="s">
        <v>13</v>
      </c>
      <c r="K815" s="162" t="s">
        <v>14</v>
      </c>
      <c r="L815" s="54" t="s">
        <v>8</v>
      </c>
      <c r="M815" s="43"/>
      <c r="N815" s="123" t="s">
        <v>43</v>
      </c>
      <c r="P815" s="172" t="s">
        <v>43</v>
      </c>
    </row>
    <row r="816" spans="1:26" ht="20" x14ac:dyDescent="0.25">
      <c r="A816" s="222"/>
      <c r="B816" s="53" t="s">
        <v>45</v>
      </c>
      <c r="C816" s="67"/>
      <c r="D816" s="67" t="s">
        <v>2</v>
      </c>
      <c r="E816" s="67" t="s">
        <v>4</v>
      </c>
      <c r="F816" s="67"/>
      <c r="G816" s="70">
        <f>'Cat C '!$F$6</f>
        <v>0.111</v>
      </c>
      <c r="H816" s="67" t="s">
        <v>11</v>
      </c>
      <c r="I816" s="55">
        <f>'Cat C '!$H$6</f>
        <v>9.1999999999999998E-2</v>
      </c>
      <c r="J816" s="56">
        <f>'Cat C '!$I$6</f>
        <v>5.0000000000000001E-3</v>
      </c>
      <c r="K816" s="68" t="s">
        <v>12</v>
      </c>
      <c r="L816" s="67" t="s">
        <v>9</v>
      </c>
      <c r="M816" s="133"/>
      <c r="N816" s="174" t="s">
        <v>158</v>
      </c>
      <c r="P816" s="171" t="s">
        <v>157</v>
      </c>
    </row>
    <row r="817" spans="1:26" ht="12.5" x14ac:dyDescent="0.25">
      <c r="A817" s="54">
        <v>1</v>
      </c>
      <c r="B817" s="57" t="s">
        <v>58</v>
      </c>
      <c r="C817" s="58"/>
      <c r="D817" s="197">
        <v>585</v>
      </c>
      <c r="E817" s="59">
        <f t="shared" ref="E817:E823" si="653">D817*$E$2</f>
        <v>2879.8265632500002</v>
      </c>
      <c r="F817" s="59"/>
      <c r="G817" s="61">
        <f t="shared" ref="G817:G823" si="654">E817*$G$10</f>
        <v>319.66074852075002</v>
      </c>
      <c r="H817" s="60">
        <f t="shared" ref="H817:H823" si="655">IF(E817&lt;$L$2,$L$2-E817,0)</f>
        <v>0</v>
      </c>
      <c r="I817" s="61">
        <f t="shared" ref="I817:I823" si="656">(E817*98.25%)*$I$10</f>
        <v>260.30752305216748</v>
      </c>
      <c r="J817" s="60">
        <f t="shared" ref="J817:J823" si="657">(E817*98.25%)*$J$10</f>
        <v>14.147147991965626</v>
      </c>
      <c r="K817" s="62" t="s">
        <v>61</v>
      </c>
      <c r="L817" s="63">
        <f t="shared" ref="L817:L823" si="658">E817-G817+H817-I817-J817</f>
        <v>2285.7111436851169</v>
      </c>
      <c r="M817" s="51"/>
      <c r="N817" s="150">
        <v>2157.1883716365001</v>
      </c>
      <c r="O817" s="147"/>
      <c r="P817" s="128">
        <f t="shared" ref="P817:P824" si="659">L817-N817</f>
        <v>128.52277204861684</v>
      </c>
    </row>
    <row r="818" spans="1:26" ht="12.5" x14ac:dyDescent="0.25">
      <c r="A818" s="54">
        <v>2</v>
      </c>
      <c r="B818" s="57" t="s">
        <v>58</v>
      </c>
      <c r="C818" s="58"/>
      <c r="D818" s="197">
        <v>620</v>
      </c>
      <c r="E818" s="59">
        <f t="shared" si="653"/>
        <v>3052.1238790000002</v>
      </c>
      <c r="F818" s="59"/>
      <c r="G818" s="61">
        <f t="shared" si="654"/>
        <v>338.78575056900002</v>
      </c>
      <c r="H818" s="60">
        <f t="shared" si="655"/>
        <v>0</v>
      </c>
      <c r="I818" s="61">
        <f t="shared" si="656"/>
        <v>275.88147742281001</v>
      </c>
      <c r="J818" s="60">
        <f t="shared" si="657"/>
        <v>14.993558555587502</v>
      </c>
      <c r="K818" s="62" t="s">
        <v>61</v>
      </c>
      <c r="L818" s="63">
        <f t="shared" si="658"/>
        <v>2422.4630924526027</v>
      </c>
      <c r="M818" s="51"/>
      <c r="N818" s="150">
        <v>2287.3635319938749</v>
      </c>
      <c r="O818" s="147"/>
      <c r="P818" s="128">
        <f t="shared" si="659"/>
        <v>135.09956045872786</v>
      </c>
    </row>
    <row r="819" spans="1:26" ht="12.5" x14ac:dyDescent="0.25">
      <c r="A819" s="54">
        <v>3</v>
      </c>
      <c r="B819" s="57" t="s">
        <v>58</v>
      </c>
      <c r="C819" s="58"/>
      <c r="D819" s="197">
        <v>655</v>
      </c>
      <c r="E819" s="59">
        <f t="shared" si="653"/>
        <v>3224.4211947500003</v>
      </c>
      <c r="F819" s="59"/>
      <c r="G819" s="61">
        <f t="shared" si="654"/>
        <v>357.91075261725001</v>
      </c>
      <c r="H819" s="60">
        <f t="shared" si="655"/>
        <v>0</v>
      </c>
      <c r="I819" s="61">
        <f t="shared" si="656"/>
        <v>291.45543179345253</v>
      </c>
      <c r="J819" s="60">
        <f t="shared" si="657"/>
        <v>15.839969119209377</v>
      </c>
      <c r="K819" s="62" t="s">
        <v>61</v>
      </c>
      <c r="L819" s="63">
        <f t="shared" si="658"/>
        <v>2559.2150412200881</v>
      </c>
      <c r="M819" s="51"/>
      <c r="N819" s="150">
        <v>2417.5386923512501</v>
      </c>
      <c r="O819" s="147"/>
      <c r="P819" s="128">
        <f t="shared" si="659"/>
        <v>141.67634886883798</v>
      </c>
    </row>
    <row r="820" spans="1:26" ht="12.5" x14ac:dyDescent="0.25">
      <c r="A820" s="54">
        <v>4</v>
      </c>
      <c r="B820" s="57" t="s">
        <v>35</v>
      </c>
      <c r="C820" s="58"/>
      <c r="D820" s="197">
        <v>695</v>
      </c>
      <c r="E820" s="59">
        <f t="shared" si="653"/>
        <v>3421.33241275</v>
      </c>
      <c r="F820" s="59"/>
      <c r="G820" s="61">
        <f t="shared" si="654"/>
        <v>379.76789781525002</v>
      </c>
      <c r="H820" s="60">
        <f t="shared" si="655"/>
        <v>0</v>
      </c>
      <c r="I820" s="61">
        <f t="shared" si="656"/>
        <v>309.2542367884725</v>
      </c>
      <c r="J820" s="60">
        <f t="shared" si="657"/>
        <v>16.807295477634376</v>
      </c>
      <c r="K820" s="62" t="s">
        <v>61</v>
      </c>
      <c r="L820" s="63">
        <f t="shared" si="658"/>
        <v>2715.5029826686432</v>
      </c>
      <c r="M820" s="51"/>
      <c r="N820" s="150">
        <v>2566.3103041882496</v>
      </c>
      <c r="O820" s="147"/>
      <c r="P820" s="128">
        <f t="shared" si="659"/>
        <v>149.19267848039362</v>
      </c>
    </row>
    <row r="821" spans="1:26" ht="12.5" x14ac:dyDescent="0.25">
      <c r="A821" s="54">
        <v>5</v>
      </c>
      <c r="B821" s="57" t="s">
        <v>35</v>
      </c>
      <c r="C821" s="58"/>
      <c r="D821" s="197">
        <v>735</v>
      </c>
      <c r="E821" s="59">
        <f t="shared" si="653"/>
        <v>3618.2436307500002</v>
      </c>
      <c r="F821" s="59"/>
      <c r="G821" s="61">
        <f t="shared" si="654"/>
        <v>401.62504301325004</v>
      </c>
      <c r="H821" s="60">
        <f t="shared" si="655"/>
        <v>0</v>
      </c>
      <c r="I821" s="61">
        <f t="shared" si="656"/>
        <v>327.05304178349252</v>
      </c>
      <c r="J821" s="60">
        <f t="shared" si="657"/>
        <v>17.774621836059378</v>
      </c>
      <c r="K821" s="62" t="s">
        <v>61</v>
      </c>
      <c r="L821" s="63">
        <f t="shared" si="658"/>
        <v>2871.7909241171983</v>
      </c>
      <c r="M821" s="51"/>
      <c r="N821" s="150">
        <v>2715.0819160252499</v>
      </c>
      <c r="O821" s="147"/>
      <c r="P821" s="128">
        <f t="shared" si="659"/>
        <v>156.70900809194836</v>
      </c>
    </row>
    <row r="822" spans="1:26" s="14" customFormat="1" ht="12.5" x14ac:dyDescent="0.25">
      <c r="A822" s="54">
        <v>6</v>
      </c>
      <c r="B822" s="57" t="s">
        <v>55</v>
      </c>
      <c r="C822" s="58"/>
      <c r="D822" s="197">
        <v>773</v>
      </c>
      <c r="E822" s="59">
        <f t="shared" si="653"/>
        <v>3805.3092878500001</v>
      </c>
      <c r="F822" s="59"/>
      <c r="G822" s="61">
        <f t="shared" si="654"/>
        <v>422.38933095135002</v>
      </c>
      <c r="H822" s="60">
        <f t="shared" si="655"/>
        <v>0</v>
      </c>
      <c r="I822" s="61">
        <f t="shared" si="656"/>
        <v>343.96190652876152</v>
      </c>
      <c r="J822" s="60">
        <f t="shared" si="657"/>
        <v>18.693581876563126</v>
      </c>
      <c r="K822" s="62" t="s">
        <v>61</v>
      </c>
      <c r="L822" s="63">
        <f t="shared" si="658"/>
        <v>3020.2644684933252</v>
      </c>
      <c r="M822" s="51"/>
      <c r="N822" s="150">
        <v>2856.4149472704003</v>
      </c>
      <c r="O822" s="147"/>
      <c r="P822" s="128">
        <f t="shared" si="659"/>
        <v>163.84952122292498</v>
      </c>
    </row>
    <row r="823" spans="1:26" s="14" customFormat="1" ht="12.5" x14ac:dyDescent="0.25">
      <c r="A823" s="54">
        <v>7</v>
      </c>
      <c r="B823" s="57" t="s">
        <v>55</v>
      </c>
      <c r="C823" s="58"/>
      <c r="D823" s="197">
        <v>811</v>
      </c>
      <c r="E823" s="59">
        <f t="shared" si="653"/>
        <v>3992.3749449500001</v>
      </c>
      <c r="F823" s="59"/>
      <c r="G823" s="61">
        <f t="shared" si="654"/>
        <v>443.15361888945</v>
      </c>
      <c r="H823" s="60">
        <f t="shared" si="655"/>
        <v>0</v>
      </c>
      <c r="I823" s="61">
        <f t="shared" si="656"/>
        <v>360.87077127403052</v>
      </c>
      <c r="J823" s="60">
        <f t="shared" si="657"/>
        <v>19.612541917066878</v>
      </c>
      <c r="K823" s="62" t="s">
        <v>61</v>
      </c>
      <c r="L823" s="63">
        <f t="shared" si="658"/>
        <v>3168.7380128694526</v>
      </c>
      <c r="M823" s="51"/>
      <c r="N823" s="150">
        <v>2997.7479785155497</v>
      </c>
      <c r="O823" s="147"/>
      <c r="P823" s="128">
        <f t="shared" si="659"/>
        <v>170.99003435390296</v>
      </c>
    </row>
    <row r="824" spans="1:26" s="14" customFormat="1" ht="12.5" x14ac:dyDescent="0.25">
      <c r="A824" s="54">
        <v>8</v>
      </c>
      <c r="B824" s="165"/>
      <c r="C824" s="58"/>
      <c r="D824" s="197">
        <v>826</v>
      </c>
      <c r="E824" s="59">
        <f t="shared" ref="E824" si="660">D824*$E$2</f>
        <v>4066.2166517000001</v>
      </c>
      <c r="F824" s="59"/>
      <c r="G824" s="61">
        <f t="shared" ref="G824" si="661">E824*$G$10</f>
        <v>451.35004833869999</v>
      </c>
      <c r="H824" s="60">
        <f t="shared" ref="H824" si="662">IF(E824&lt;$L$2,$L$2-E824,0)</f>
        <v>0</v>
      </c>
      <c r="I824" s="61">
        <f t="shared" ref="I824" si="663">(E824*98.25%)*$I$10</f>
        <v>367.545323147163</v>
      </c>
      <c r="J824" s="60">
        <f t="shared" ref="J824" si="664">(E824*98.25%)*$J$10</f>
        <v>19.975289301476252</v>
      </c>
      <c r="K824" s="62" t="s">
        <v>61</v>
      </c>
      <c r="L824" s="63">
        <f t="shared" ref="L824" si="665">E824-G824+H824-I824-J824</f>
        <v>3227.3459909126609</v>
      </c>
      <c r="M824" s="51"/>
      <c r="N824" s="173">
        <v>3053.5373329544245</v>
      </c>
      <c r="O824" s="147"/>
      <c r="P824" s="170">
        <f t="shared" si="659"/>
        <v>173.80865795823638</v>
      </c>
    </row>
    <row r="825" spans="1:26" s="14" customFormat="1" ht="12.5" x14ac:dyDescent="0.25">
      <c r="A825" s="326" t="s">
        <v>96</v>
      </c>
      <c r="B825" s="326"/>
      <c r="C825" s="326"/>
      <c r="D825" s="326"/>
      <c r="E825" s="326"/>
      <c r="F825" s="326"/>
      <c r="G825" s="326"/>
      <c r="H825" s="326"/>
      <c r="I825" s="326"/>
      <c r="J825" s="326"/>
      <c r="K825" s="326"/>
      <c r="L825" s="326"/>
      <c r="M825" s="189"/>
      <c r="N825" s="123"/>
      <c r="O825" s="123"/>
      <c r="P825" s="172" t="s">
        <v>43</v>
      </c>
    </row>
    <row r="826" spans="1:26" ht="13.5" customHeight="1" x14ac:dyDescent="0.25">
      <c r="A826" s="277" t="s">
        <v>26</v>
      </c>
      <c r="B826" s="53" t="s">
        <v>44</v>
      </c>
      <c r="C826" s="120" t="s">
        <v>32</v>
      </c>
      <c r="D826" s="120" t="s">
        <v>1</v>
      </c>
      <c r="E826" s="120" t="s">
        <v>3</v>
      </c>
      <c r="F826" s="120"/>
      <c r="G826" s="143" t="s">
        <v>5</v>
      </c>
      <c r="H826" s="120" t="s">
        <v>7</v>
      </c>
      <c r="I826" s="143" t="s">
        <v>6</v>
      </c>
      <c r="J826" s="120" t="s">
        <v>13</v>
      </c>
      <c r="K826" s="64" t="s">
        <v>14</v>
      </c>
      <c r="L826" s="120" t="s">
        <v>8</v>
      </c>
      <c r="M826" s="43"/>
      <c r="N826" s="123" t="s">
        <v>43</v>
      </c>
      <c r="P826" s="172" t="s">
        <v>43</v>
      </c>
    </row>
    <row r="827" spans="1:26" ht="20" x14ac:dyDescent="0.25">
      <c r="A827" s="277"/>
      <c r="B827" s="53" t="s">
        <v>45</v>
      </c>
      <c r="C827" s="67"/>
      <c r="D827" s="67" t="s">
        <v>2</v>
      </c>
      <c r="E827" s="67" t="s">
        <v>4</v>
      </c>
      <c r="F827" s="67"/>
      <c r="G827" s="70">
        <f>'Cat C '!$F$6</f>
        <v>0.111</v>
      </c>
      <c r="H827" s="67" t="s">
        <v>11</v>
      </c>
      <c r="I827" s="55">
        <f>'Cat C '!$H$6</f>
        <v>9.1999999999999998E-2</v>
      </c>
      <c r="J827" s="56">
        <f>'Cat C '!$I$6</f>
        <v>5.0000000000000001E-3</v>
      </c>
      <c r="K827" s="68" t="s">
        <v>12</v>
      </c>
      <c r="L827" s="67" t="s">
        <v>9</v>
      </c>
      <c r="M827" s="133"/>
      <c r="N827" s="174" t="s">
        <v>158</v>
      </c>
      <c r="P827" s="171" t="s">
        <v>157</v>
      </c>
      <c r="Q827" s="6"/>
      <c r="R827" s="6"/>
      <c r="S827" s="6"/>
      <c r="T827" s="6"/>
      <c r="U827" s="6"/>
      <c r="V827" s="6"/>
      <c r="W827" s="6"/>
      <c r="X827" s="6"/>
      <c r="Y827" s="6"/>
      <c r="Z827" s="6"/>
    </row>
    <row r="828" spans="1:26" ht="12.5" x14ac:dyDescent="0.25">
      <c r="A828" s="120">
        <v>1</v>
      </c>
      <c r="B828" s="119" t="s">
        <v>37</v>
      </c>
      <c r="C828" s="120"/>
      <c r="D828" s="195">
        <v>395</v>
      </c>
      <c r="E828" s="63">
        <f t="shared" ref="E828:E833" si="666">D828*$E$2</f>
        <v>1944.4982777500002</v>
      </c>
      <c r="F828" s="63"/>
      <c r="G828" s="61">
        <f t="shared" ref="G828:G836" si="667">E828*$G$10</f>
        <v>215.83930883025002</v>
      </c>
      <c r="H828" s="60">
        <f t="shared" ref="H828:H836" si="668">IF(E828&lt;$L$2,$L$2-E828,0)</f>
        <v>0</v>
      </c>
      <c r="I828" s="61">
        <f t="shared" ref="I828:I836" si="669">(E828*98.25%)*$I$10</f>
        <v>175.76319932582251</v>
      </c>
      <c r="J828" s="60">
        <f t="shared" ref="J828:J836" si="670">(E828*98.25%)*$J$10</f>
        <v>9.5523477894468769</v>
      </c>
      <c r="K828" s="62" t="s">
        <v>61</v>
      </c>
      <c r="L828" s="63">
        <f t="shared" ref="L828:L836" si="671">E828-G828+H828-I828-J828</f>
        <v>1543.3434218044806</v>
      </c>
      <c r="M828" s="51"/>
      <c r="N828" s="150">
        <v>1450.52321541075</v>
      </c>
      <c r="O828" s="147"/>
      <c r="P828" s="128">
        <f t="shared" ref="P828:P836" si="672">L828-N828</f>
        <v>92.820206393730587</v>
      </c>
    </row>
    <row r="829" spans="1:26" ht="12.5" x14ac:dyDescent="0.25">
      <c r="A829" s="120">
        <v>2</v>
      </c>
      <c r="B829" s="119" t="s">
        <v>30</v>
      </c>
      <c r="C829" s="120"/>
      <c r="D829" s="195">
        <v>415</v>
      </c>
      <c r="E829" s="63">
        <f t="shared" si="666"/>
        <v>2042.95388675</v>
      </c>
      <c r="F829" s="63"/>
      <c r="G829" s="61">
        <f t="shared" si="667"/>
        <v>226.76788142925</v>
      </c>
      <c r="H829" s="60">
        <f t="shared" si="668"/>
        <v>0</v>
      </c>
      <c r="I829" s="61">
        <f t="shared" si="669"/>
        <v>184.66260182333249</v>
      </c>
      <c r="J829" s="60">
        <f t="shared" si="670"/>
        <v>10.036010968659376</v>
      </c>
      <c r="K829" s="62" t="s">
        <v>61</v>
      </c>
      <c r="L829" s="63">
        <f t="shared" si="671"/>
        <v>1621.4873925287582</v>
      </c>
      <c r="M829" s="51"/>
      <c r="N829" s="150">
        <v>1547.2247631047999</v>
      </c>
      <c r="O829" s="147"/>
      <c r="P829" s="128">
        <f t="shared" si="672"/>
        <v>74.262629423958288</v>
      </c>
    </row>
    <row r="830" spans="1:26" ht="12.5" x14ac:dyDescent="0.25">
      <c r="A830" s="120">
        <v>3</v>
      </c>
      <c r="B830" s="119" t="s">
        <v>30</v>
      </c>
      <c r="C830" s="120"/>
      <c r="D830" s="195">
        <v>435</v>
      </c>
      <c r="E830" s="63">
        <f t="shared" si="666"/>
        <v>2141.4094957500001</v>
      </c>
      <c r="F830" s="63"/>
      <c r="G830" s="61">
        <f t="shared" si="667"/>
        <v>237.69645402825003</v>
      </c>
      <c r="H830" s="60">
        <f t="shared" si="668"/>
        <v>0</v>
      </c>
      <c r="I830" s="61">
        <f t="shared" si="669"/>
        <v>193.56200432084253</v>
      </c>
      <c r="J830" s="60">
        <f t="shared" si="670"/>
        <v>10.519674147871877</v>
      </c>
      <c r="K830" s="62" t="s">
        <v>61</v>
      </c>
      <c r="L830" s="63">
        <f t="shared" si="671"/>
        <v>1699.6313632530357</v>
      </c>
      <c r="M830" s="51"/>
      <c r="N830" s="150">
        <v>1651.3648913906998</v>
      </c>
      <c r="O830" s="147"/>
      <c r="P830" s="128">
        <f t="shared" si="672"/>
        <v>48.266471862335948</v>
      </c>
    </row>
    <row r="831" spans="1:26" ht="12.5" x14ac:dyDescent="0.25">
      <c r="A831" s="120">
        <v>4</v>
      </c>
      <c r="B831" s="119" t="s">
        <v>30</v>
      </c>
      <c r="C831" s="120"/>
      <c r="D831" s="195">
        <v>455</v>
      </c>
      <c r="E831" s="63">
        <f t="shared" si="666"/>
        <v>2239.8651047500002</v>
      </c>
      <c r="F831" s="63"/>
      <c r="G831" s="61">
        <f t="shared" si="667"/>
        <v>248.62502662725004</v>
      </c>
      <c r="H831" s="60">
        <f t="shared" si="668"/>
        <v>0</v>
      </c>
      <c r="I831" s="61">
        <f t="shared" si="669"/>
        <v>202.46140681835254</v>
      </c>
      <c r="J831" s="60">
        <f t="shared" si="670"/>
        <v>11.003337327084378</v>
      </c>
      <c r="K831" s="62" t="s">
        <v>61</v>
      </c>
      <c r="L831" s="63">
        <f t="shared" si="671"/>
        <v>1777.7753339773133</v>
      </c>
      <c r="M831" s="51"/>
      <c r="N831" s="150">
        <v>1740.6278584928998</v>
      </c>
      <c r="O831" s="147"/>
      <c r="P831" s="128">
        <f t="shared" si="672"/>
        <v>37.147475484413462</v>
      </c>
    </row>
    <row r="832" spans="1:26" ht="12.5" x14ac:dyDescent="0.25">
      <c r="A832" s="120">
        <v>5</v>
      </c>
      <c r="B832" s="119" t="s">
        <v>35</v>
      </c>
      <c r="C832" s="120"/>
      <c r="D832" s="195">
        <v>485</v>
      </c>
      <c r="E832" s="63">
        <f t="shared" si="666"/>
        <v>2387.5485182500001</v>
      </c>
      <c r="F832" s="63"/>
      <c r="G832" s="61">
        <f t="shared" si="667"/>
        <v>265.01788552575005</v>
      </c>
      <c r="H832" s="60">
        <f t="shared" si="668"/>
        <v>0</v>
      </c>
      <c r="I832" s="61">
        <f t="shared" si="669"/>
        <v>215.81051056461752</v>
      </c>
      <c r="J832" s="60">
        <f t="shared" si="670"/>
        <v>11.728832095903126</v>
      </c>
      <c r="K832" s="62" t="s">
        <v>61</v>
      </c>
      <c r="L832" s="63">
        <f t="shared" si="671"/>
        <v>1894.9912900637296</v>
      </c>
      <c r="M832" s="51"/>
      <c r="N832" s="150">
        <v>1844.7679867787997</v>
      </c>
      <c r="O832" s="147"/>
      <c r="P832" s="128">
        <f t="shared" si="672"/>
        <v>50.223303284929898</v>
      </c>
    </row>
    <row r="833" spans="1:26" ht="12.5" x14ac:dyDescent="0.25">
      <c r="A833" s="120">
        <v>6</v>
      </c>
      <c r="B833" s="119" t="s">
        <v>34</v>
      </c>
      <c r="C833" s="120"/>
      <c r="D833" s="195">
        <v>518</v>
      </c>
      <c r="E833" s="63">
        <f t="shared" si="666"/>
        <v>2550.0002731</v>
      </c>
      <c r="F833" s="63"/>
      <c r="G833" s="61">
        <f t="shared" si="667"/>
        <v>283.05003031410001</v>
      </c>
      <c r="H833" s="60">
        <f t="shared" si="668"/>
        <v>0</v>
      </c>
      <c r="I833" s="61">
        <f t="shared" si="669"/>
        <v>230.49452468550899</v>
      </c>
      <c r="J833" s="60">
        <f t="shared" si="670"/>
        <v>12.526876341603749</v>
      </c>
      <c r="K833" s="62" t="s">
        <v>61</v>
      </c>
      <c r="L833" s="63">
        <f t="shared" si="671"/>
        <v>2023.9288417587868</v>
      </c>
      <c r="M833" s="51"/>
      <c r="N833" s="150">
        <v>1934.0309538809997</v>
      </c>
      <c r="O833" s="147"/>
      <c r="P833" s="128">
        <f t="shared" si="672"/>
        <v>89.89788787778707</v>
      </c>
    </row>
    <row r="834" spans="1:26" ht="12.5" x14ac:dyDescent="0.25">
      <c r="A834" s="120">
        <v>7</v>
      </c>
      <c r="B834" s="119" t="s">
        <v>34</v>
      </c>
      <c r="C834" s="120"/>
      <c r="D834" s="195">
        <v>550</v>
      </c>
      <c r="E834" s="63">
        <f>D834*$E$2</f>
        <v>2707.5292475000001</v>
      </c>
      <c r="F834" s="63"/>
      <c r="G834" s="61">
        <f t="shared" si="667"/>
        <v>300.53574647250002</v>
      </c>
      <c r="H834" s="60">
        <f t="shared" si="668"/>
        <v>0</v>
      </c>
      <c r="I834" s="61">
        <f t="shared" si="669"/>
        <v>244.73356868152501</v>
      </c>
      <c r="J834" s="60">
        <f t="shared" si="670"/>
        <v>13.300737428343751</v>
      </c>
      <c r="K834" s="62" t="s">
        <v>61</v>
      </c>
      <c r="L834" s="63">
        <f t="shared" si="671"/>
        <v>2148.9591949176315</v>
      </c>
      <c r="M834" s="51"/>
      <c r="N834" s="150">
        <v>2034.4517918709748</v>
      </c>
      <c r="O834" s="147"/>
      <c r="P834" s="128">
        <f t="shared" si="672"/>
        <v>114.50740304665669</v>
      </c>
    </row>
    <row r="835" spans="1:26" ht="12.5" x14ac:dyDescent="0.25">
      <c r="A835" s="120">
        <v>8</v>
      </c>
      <c r="B835" s="119" t="s">
        <v>34</v>
      </c>
      <c r="C835" s="120"/>
      <c r="D835" s="195">
        <v>580</v>
      </c>
      <c r="E835" s="63">
        <f>D835*$E$2</f>
        <v>2855.212661</v>
      </c>
      <c r="F835" s="63"/>
      <c r="G835" s="61">
        <f t="shared" si="667"/>
        <v>316.928605371</v>
      </c>
      <c r="H835" s="60">
        <f t="shared" si="668"/>
        <v>0</v>
      </c>
      <c r="I835" s="61">
        <f t="shared" si="669"/>
        <v>258.08267242778999</v>
      </c>
      <c r="J835" s="60">
        <f t="shared" si="670"/>
        <v>14.026232197162502</v>
      </c>
      <c r="K835" s="62" t="s">
        <v>61</v>
      </c>
      <c r="L835" s="63">
        <f t="shared" si="671"/>
        <v>2266.1751510040476</v>
      </c>
      <c r="M835" s="51"/>
      <c r="N835" s="150">
        <v>2138.5919201568749</v>
      </c>
      <c r="O835" s="147"/>
      <c r="P835" s="128">
        <f t="shared" si="672"/>
        <v>127.58323084717267</v>
      </c>
    </row>
    <row r="836" spans="1:26" s="14" customFormat="1" ht="12.5" x14ac:dyDescent="0.25">
      <c r="A836" s="120">
        <v>9</v>
      </c>
      <c r="B836" s="119" t="s">
        <v>34</v>
      </c>
      <c r="C836" s="120"/>
      <c r="D836" s="195">
        <v>610</v>
      </c>
      <c r="E836" s="63">
        <f>D836*$E$2</f>
        <v>3002.8960745000004</v>
      </c>
      <c r="F836" s="63"/>
      <c r="G836" s="61">
        <f t="shared" si="667"/>
        <v>333.32146426950004</v>
      </c>
      <c r="H836" s="60">
        <f t="shared" si="668"/>
        <v>0</v>
      </c>
      <c r="I836" s="61">
        <f t="shared" si="669"/>
        <v>271.43177617405502</v>
      </c>
      <c r="J836" s="60">
        <f t="shared" si="670"/>
        <v>14.751726965981252</v>
      </c>
      <c r="K836" s="62" t="s">
        <v>61</v>
      </c>
      <c r="L836" s="63">
        <f t="shared" si="671"/>
        <v>2383.3911070904642</v>
      </c>
      <c r="M836" s="51"/>
      <c r="N836" s="150">
        <v>2250.1706290346247</v>
      </c>
      <c r="O836" s="147"/>
      <c r="P836" s="128">
        <f t="shared" si="672"/>
        <v>133.22047805583952</v>
      </c>
    </row>
    <row r="837" spans="1:26" ht="13.5" customHeight="1" x14ac:dyDescent="0.25">
      <c r="A837" s="120">
        <v>10</v>
      </c>
      <c r="B837" s="119" t="s">
        <v>33</v>
      </c>
      <c r="C837" s="120"/>
      <c r="D837" s="195">
        <v>645</v>
      </c>
      <c r="E837" s="63">
        <f>D837*$E$2</f>
        <v>3175.19339025</v>
      </c>
      <c r="F837" s="63"/>
      <c r="G837" s="61">
        <f t="shared" ref="G837" si="673">E837*$G$10</f>
        <v>352.44646631774998</v>
      </c>
      <c r="H837" s="60">
        <f t="shared" ref="H837" si="674">IF(E837&lt;$L$2,$L$2-E837,0)</f>
        <v>0</v>
      </c>
      <c r="I837" s="61">
        <f t="shared" ref="I837" si="675">(E837*98.25%)*$I$10</f>
        <v>287.00573054469749</v>
      </c>
      <c r="J837" s="60">
        <f t="shared" ref="J837" si="676">(E837*98.25%)*$J$10</f>
        <v>15.598137529603125</v>
      </c>
      <c r="K837" s="62" t="s">
        <v>61</v>
      </c>
      <c r="L837" s="63">
        <f t="shared" ref="L837" si="677">E837-G837+H837-I837-J837</f>
        <v>2520.1430558579491</v>
      </c>
      <c r="M837" s="51"/>
      <c r="N837" s="173">
        <v>2350.5914670246002</v>
      </c>
      <c r="O837" s="147"/>
      <c r="P837" s="170">
        <f>L837-N837</f>
        <v>169.55158883334889</v>
      </c>
    </row>
    <row r="838" spans="1:26" ht="13.5" customHeight="1" x14ac:dyDescent="0.25">
      <c r="A838" s="120">
        <v>10</v>
      </c>
      <c r="B838" s="163" t="s">
        <v>43</v>
      </c>
      <c r="C838" s="120"/>
      <c r="D838" s="195">
        <v>678</v>
      </c>
      <c r="E838" s="63">
        <f>D838*$E$2</f>
        <v>3337.6451451000003</v>
      </c>
      <c r="F838" s="63"/>
      <c r="G838" s="61">
        <f t="shared" ref="G838" si="678">E838*$G$10</f>
        <v>370.47861110610006</v>
      </c>
      <c r="H838" s="60">
        <f t="shared" ref="H838" si="679">IF(E838&lt;$L$2,$L$2-E838,0)</f>
        <v>0</v>
      </c>
      <c r="I838" s="61">
        <f t="shared" ref="I838" si="680">(E838*98.25%)*$I$10</f>
        <v>301.68974466558905</v>
      </c>
      <c r="J838" s="60">
        <f t="shared" ref="J838" si="681">(E838*98.25%)*$J$10</f>
        <v>16.396181775303752</v>
      </c>
      <c r="K838" s="62" t="s">
        <v>61</v>
      </c>
      <c r="L838" s="63">
        <f t="shared" ref="L838" si="682">E838-G838+H838-I838-J838</f>
        <v>2649.0806075530072</v>
      </c>
      <c r="M838" s="51"/>
      <c r="N838" s="173">
        <v>2350.5914670246002</v>
      </c>
      <c r="O838" s="147"/>
      <c r="P838" s="170">
        <f>L838-N838</f>
        <v>298.48914052840701</v>
      </c>
    </row>
    <row r="839" spans="1:26" ht="12.5" x14ac:dyDescent="0.25">
      <c r="A839" s="326" t="s">
        <v>95</v>
      </c>
      <c r="B839" s="326"/>
      <c r="C839" s="326"/>
      <c r="D839" s="326"/>
      <c r="E839" s="326"/>
      <c r="F839" s="326"/>
      <c r="G839" s="326"/>
      <c r="H839" s="326"/>
      <c r="I839" s="326"/>
      <c r="J839" s="326"/>
      <c r="K839" s="326"/>
      <c r="L839" s="326"/>
      <c r="M839" s="189"/>
      <c r="N839" s="124"/>
      <c r="O839" s="124"/>
      <c r="P839" s="172" t="s">
        <v>43</v>
      </c>
      <c r="Q839" s="6"/>
      <c r="R839" s="6"/>
      <c r="S839" s="6"/>
      <c r="T839" s="6"/>
      <c r="U839" s="6"/>
      <c r="V839" s="6"/>
      <c r="W839" s="6"/>
      <c r="X839" s="6"/>
      <c r="Y839" s="6"/>
      <c r="Z839" s="6"/>
    </row>
    <row r="840" spans="1:26" ht="12.5" x14ac:dyDescent="0.25">
      <c r="A840" s="277" t="s">
        <v>26</v>
      </c>
      <c r="B840" s="53" t="s">
        <v>44</v>
      </c>
      <c r="C840" s="120" t="s">
        <v>32</v>
      </c>
      <c r="D840" s="120" t="s">
        <v>1</v>
      </c>
      <c r="E840" s="120" t="s">
        <v>3</v>
      </c>
      <c r="F840" s="120"/>
      <c r="G840" s="143" t="s">
        <v>5</v>
      </c>
      <c r="H840" s="120" t="s">
        <v>7</v>
      </c>
      <c r="I840" s="143" t="s">
        <v>6</v>
      </c>
      <c r="J840" s="120" t="s">
        <v>13</v>
      </c>
      <c r="K840" s="64" t="s">
        <v>14</v>
      </c>
      <c r="L840" s="120" t="s">
        <v>8</v>
      </c>
      <c r="M840" s="43"/>
      <c r="N840" s="123" t="s">
        <v>43</v>
      </c>
      <c r="P840" s="172" t="s">
        <v>43</v>
      </c>
    </row>
    <row r="841" spans="1:26" ht="20" x14ac:dyDescent="0.25">
      <c r="A841" s="277"/>
      <c r="B841" s="53" t="s">
        <v>45</v>
      </c>
      <c r="C841" s="67"/>
      <c r="D841" s="67" t="s">
        <v>2</v>
      </c>
      <c r="E841" s="67" t="s">
        <v>4</v>
      </c>
      <c r="F841" s="67"/>
      <c r="G841" s="70">
        <f>'Cat C '!$F$6</f>
        <v>0.111</v>
      </c>
      <c r="H841" s="67" t="s">
        <v>11</v>
      </c>
      <c r="I841" s="55">
        <f>'Cat C '!$H$6</f>
        <v>9.1999999999999998E-2</v>
      </c>
      <c r="J841" s="56">
        <f>'Cat C '!$I$6</f>
        <v>5.0000000000000001E-3</v>
      </c>
      <c r="K841" s="68" t="s">
        <v>12</v>
      </c>
      <c r="L841" s="67" t="s">
        <v>9</v>
      </c>
      <c r="M841" s="133"/>
      <c r="N841" s="174" t="s">
        <v>158</v>
      </c>
      <c r="P841" s="171" t="s">
        <v>157</v>
      </c>
    </row>
    <row r="842" spans="1:26" ht="12.5" x14ac:dyDescent="0.25">
      <c r="A842" s="120">
        <v>1</v>
      </c>
      <c r="B842" s="119" t="s">
        <v>30</v>
      </c>
      <c r="C842" s="120"/>
      <c r="D842" s="195">
        <v>505</v>
      </c>
      <c r="E842" s="63">
        <f t="shared" ref="E842:E847" si="683">D842*$E$2</f>
        <v>2486.0041272500002</v>
      </c>
      <c r="F842" s="63"/>
      <c r="G842" s="61">
        <f t="shared" ref="G842:G849" si="684">E842*$G$10</f>
        <v>275.94645812475005</v>
      </c>
      <c r="H842" s="60">
        <f t="shared" ref="H842:H849" si="685">IF(E842&lt;$L$2,$L$2-E842,0)</f>
        <v>0</v>
      </c>
      <c r="I842" s="61">
        <f t="shared" ref="I842:I849" si="686">(E842*98.25%)*$I$10</f>
        <v>224.70991306212755</v>
      </c>
      <c r="J842" s="60">
        <f t="shared" ref="J842:J849" si="687">(E842*98.25%)*$J$10</f>
        <v>12.212495275115629</v>
      </c>
      <c r="K842" s="62" t="s">
        <v>61</v>
      </c>
      <c r="L842" s="63">
        <f t="shared" ref="L842:L849" si="688">E842-G842+H842-I842-J842</f>
        <v>1973.1352607880069</v>
      </c>
      <c r="M842" s="51"/>
      <c r="N842" s="150">
        <v>1896.8380509217498</v>
      </c>
      <c r="O842" s="147"/>
      <c r="P842" s="128">
        <f t="shared" ref="P842:P849" si="689">L842-N842</f>
        <v>76.297209866257163</v>
      </c>
    </row>
    <row r="843" spans="1:26" ht="12.5" x14ac:dyDescent="0.25">
      <c r="A843" s="120">
        <v>2</v>
      </c>
      <c r="B843" s="119" t="s">
        <v>30</v>
      </c>
      <c r="C843" s="120"/>
      <c r="D843" s="195">
        <v>540</v>
      </c>
      <c r="E843" s="63">
        <f t="shared" si="683"/>
        <v>2658.3014430000003</v>
      </c>
      <c r="F843" s="63"/>
      <c r="G843" s="61">
        <f t="shared" si="684"/>
        <v>295.07146017300005</v>
      </c>
      <c r="H843" s="60">
        <f t="shared" si="685"/>
        <v>0</v>
      </c>
      <c r="I843" s="61">
        <f t="shared" si="686"/>
        <v>240.28386743277005</v>
      </c>
      <c r="J843" s="60">
        <f t="shared" si="687"/>
        <v>13.058905838737504</v>
      </c>
      <c r="K843" s="62" t="s">
        <v>61</v>
      </c>
      <c r="L843" s="63">
        <f t="shared" si="688"/>
        <v>2109.8872095554925</v>
      </c>
      <c r="M843" s="51"/>
      <c r="N843" s="150">
        <v>1971.2238568402499</v>
      </c>
      <c r="O843" s="147"/>
      <c r="P843" s="128">
        <f t="shared" si="689"/>
        <v>138.66335271524258</v>
      </c>
    </row>
    <row r="844" spans="1:26" ht="12.5" x14ac:dyDescent="0.25">
      <c r="A844" s="120">
        <v>3</v>
      </c>
      <c r="B844" s="119" t="s">
        <v>30</v>
      </c>
      <c r="C844" s="120"/>
      <c r="D844" s="195">
        <v>580</v>
      </c>
      <c r="E844" s="63">
        <f t="shared" si="683"/>
        <v>2855.212661</v>
      </c>
      <c r="F844" s="63"/>
      <c r="G844" s="61">
        <f t="shared" si="684"/>
        <v>316.928605371</v>
      </c>
      <c r="H844" s="60">
        <f t="shared" si="685"/>
        <v>0</v>
      </c>
      <c r="I844" s="61">
        <f t="shared" si="686"/>
        <v>258.08267242778999</v>
      </c>
      <c r="J844" s="60">
        <f t="shared" si="687"/>
        <v>14.026232197162502</v>
      </c>
      <c r="K844" s="62" t="s">
        <v>61</v>
      </c>
      <c r="L844" s="63">
        <f t="shared" si="688"/>
        <v>2266.1751510040476</v>
      </c>
      <c r="M844" s="51"/>
      <c r="N844" s="150">
        <v>2064.2061142383754</v>
      </c>
      <c r="O844" s="147"/>
      <c r="P844" s="128">
        <f t="shared" si="689"/>
        <v>201.96903676567217</v>
      </c>
    </row>
    <row r="845" spans="1:26" ht="12.5" x14ac:dyDescent="0.25">
      <c r="A845" s="120">
        <v>4</v>
      </c>
      <c r="B845" s="119" t="s">
        <v>30</v>
      </c>
      <c r="C845" s="120"/>
      <c r="D845" s="195">
        <v>610</v>
      </c>
      <c r="E845" s="63">
        <f t="shared" si="683"/>
        <v>3002.8960745000004</v>
      </c>
      <c r="F845" s="63"/>
      <c r="G845" s="61">
        <f t="shared" si="684"/>
        <v>333.32146426950004</v>
      </c>
      <c r="H845" s="60">
        <f t="shared" si="685"/>
        <v>0</v>
      </c>
      <c r="I845" s="61">
        <f t="shared" si="686"/>
        <v>271.43177617405502</v>
      </c>
      <c r="J845" s="60">
        <f t="shared" si="687"/>
        <v>14.751726965981252</v>
      </c>
      <c r="K845" s="62" t="s">
        <v>61</v>
      </c>
      <c r="L845" s="63">
        <f t="shared" si="688"/>
        <v>2383.3911070904642</v>
      </c>
      <c r="M845" s="51"/>
      <c r="N845" s="150">
        <v>2160.9076619324251</v>
      </c>
      <c r="O845" s="147"/>
      <c r="P845" s="128">
        <f t="shared" si="689"/>
        <v>222.4834451580391</v>
      </c>
    </row>
    <row r="846" spans="1:26" ht="12.5" x14ac:dyDescent="0.25">
      <c r="A846" s="120">
        <v>5</v>
      </c>
      <c r="B846" s="119" t="s">
        <v>30</v>
      </c>
      <c r="C846" s="120"/>
      <c r="D846" s="195">
        <v>655</v>
      </c>
      <c r="E846" s="63">
        <f t="shared" si="683"/>
        <v>3224.4211947500003</v>
      </c>
      <c r="F846" s="63"/>
      <c r="G846" s="61">
        <f t="shared" si="684"/>
        <v>357.91075261725001</v>
      </c>
      <c r="H846" s="60">
        <f t="shared" si="685"/>
        <v>0</v>
      </c>
      <c r="I846" s="61">
        <f t="shared" si="686"/>
        <v>291.45543179345253</v>
      </c>
      <c r="J846" s="60">
        <f t="shared" si="687"/>
        <v>15.839969119209377</v>
      </c>
      <c r="K846" s="62" t="s">
        <v>61</v>
      </c>
      <c r="L846" s="63">
        <f t="shared" si="688"/>
        <v>2559.2150412200881</v>
      </c>
      <c r="M846" s="51"/>
      <c r="N846" s="150">
        <v>2265.0477902183252</v>
      </c>
      <c r="O846" s="147"/>
      <c r="P846" s="128">
        <f t="shared" si="689"/>
        <v>294.16725100176291</v>
      </c>
    </row>
    <row r="847" spans="1:26" ht="12.5" x14ac:dyDescent="0.25">
      <c r="A847" s="120">
        <v>6</v>
      </c>
      <c r="B847" s="119" t="s">
        <v>35</v>
      </c>
      <c r="C847" s="120"/>
      <c r="D847" s="195">
        <v>695</v>
      </c>
      <c r="E847" s="63">
        <f t="shared" si="683"/>
        <v>3421.33241275</v>
      </c>
      <c r="F847" s="63"/>
      <c r="G847" s="61">
        <f t="shared" si="684"/>
        <v>379.76789781525002</v>
      </c>
      <c r="H847" s="60">
        <f t="shared" si="685"/>
        <v>0</v>
      </c>
      <c r="I847" s="61">
        <f t="shared" si="686"/>
        <v>309.2542367884725</v>
      </c>
      <c r="J847" s="60">
        <f t="shared" si="687"/>
        <v>16.807295477634376</v>
      </c>
      <c r="K847" s="62" t="s">
        <v>61</v>
      </c>
      <c r="L847" s="63">
        <f t="shared" si="688"/>
        <v>2715.5029826686432</v>
      </c>
      <c r="M847" s="51"/>
      <c r="N847" s="150">
        <v>2365.4686282082998</v>
      </c>
      <c r="O847" s="147"/>
      <c r="P847" s="128">
        <f t="shared" si="689"/>
        <v>350.03435446034337</v>
      </c>
    </row>
    <row r="848" spans="1:26" s="14" customFormat="1" ht="12.5" x14ac:dyDescent="0.25">
      <c r="A848" s="120">
        <v>7</v>
      </c>
      <c r="B848" s="119" t="s">
        <v>35</v>
      </c>
      <c r="C848" s="120"/>
      <c r="D848" s="195">
        <v>735</v>
      </c>
      <c r="E848" s="63">
        <f>D848*$E$2</f>
        <v>3618.2436307500002</v>
      </c>
      <c r="F848" s="63"/>
      <c r="G848" s="61">
        <f t="shared" si="684"/>
        <v>401.62504301325004</v>
      </c>
      <c r="H848" s="60">
        <f t="shared" si="685"/>
        <v>0</v>
      </c>
      <c r="I848" s="61">
        <f t="shared" si="686"/>
        <v>327.05304178349252</v>
      </c>
      <c r="J848" s="60">
        <f t="shared" si="687"/>
        <v>17.774621836059378</v>
      </c>
      <c r="K848" s="62" t="s">
        <v>61</v>
      </c>
      <c r="L848" s="63">
        <f t="shared" si="688"/>
        <v>2871.7909241171983</v>
      </c>
      <c r="M848" s="51"/>
      <c r="N848" s="150">
        <v>2458.4508856064249</v>
      </c>
      <c r="O848" s="147"/>
      <c r="P848" s="128">
        <f t="shared" si="689"/>
        <v>413.34003851077341</v>
      </c>
    </row>
    <row r="849" spans="1:16" s="14" customFormat="1" ht="12.5" x14ac:dyDescent="0.25">
      <c r="A849" s="120">
        <v>8</v>
      </c>
      <c r="B849" s="119" t="s">
        <v>34</v>
      </c>
      <c r="C849" s="120"/>
      <c r="D849" s="195">
        <v>773</v>
      </c>
      <c r="E849" s="63">
        <f>D849*$E$2</f>
        <v>3805.3092878500001</v>
      </c>
      <c r="F849" s="63"/>
      <c r="G849" s="61">
        <f t="shared" si="684"/>
        <v>422.38933095135002</v>
      </c>
      <c r="H849" s="60">
        <f t="shared" si="685"/>
        <v>0</v>
      </c>
      <c r="I849" s="61">
        <f t="shared" si="686"/>
        <v>343.96190652876152</v>
      </c>
      <c r="J849" s="60">
        <f t="shared" si="687"/>
        <v>18.693581876563126</v>
      </c>
      <c r="K849" s="62" t="s">
        <v>61</v>
      </c>
      <c r="L849" s="63">
        <f t="shared" si="688"/>
        <v>3020.2644684933252</v>
      </c>
      <c r="M849" s="51"/>
      <c r="N849" s="173">
        <v>2503.0823691575247</v>
      </c>
      <c r="O849" s="147"/>
      <c r="P849" s="170">
        <f t="shared" si="689"/>
        <v>517.18209933580056</v>
      </c>
    </row>
    <row r="850" spans="1:16" s="14" customFormat="1" ht="12.5" x14ac:dyDescent="0.25">
      <c r="A850" s="120">
        <v>9</v>
      </c>
      <c r="B850" s="119" t="s">
        <v>34</v>
      </c>
      <c r="C850" s="120"/>
      <c r="D850" s="195">
        <v>811</v>
      </c>
      <c r="E850" s="63">
        <f>D850*$E$2</f>
        <v>3992.3749449500001</v>
      </c>
      <c r="F850" s="63"/>
      <c r="G850" s="61">
        <f t="shared" ref="G850" si="690">E850*$G$10</f>
        <v>443.15361888945</v>
      </c>
      <c r="H850" s="60">
        <f t="shared" ref="H850" si="691">IF(E850&lt;$L$2,$L$2-E850,0)</f>
        <v>0</v>
      </c>
      <c r="I850" s="61">
        <f t="shared" ref="I850" si="692">(E850*98.25%)*$I$10</f>
        <v>360.87077127403052</v>
      </c>
      <c r="J850" s="60">
        <f t="shared" ref="J850" si="693">(E850*98.25%)*$J$10</f>
        <v>19.612541917066878</v>
      </c>
      <c r="K850" s="62" t="s">
        <v>61</v>
      </c>
      <c r="L850" s="63">
        <f t="shared" ref="L850" si="694">E850-G850+H850-I850-J850</f>
        <v>3168.7380128694526</v>
      </c>
      <c r="M850" s="51"/>
      <c r="N850" s="173">
        <v>2503.0823691575247</v>
      </c>
      <c r="O850" s="147"/>
      <c r="P850" s="170">
        <f t="shared" ref="P850" si="695">L850-N850</f>
        <v>665.65564371192795</v>
      </c>
    </row>
    <row r="851" spans="1:16" s="14" customFormat="1" ht="12.5" x14ac:dyDescent="0.25">
      <c r="A851" s="120">
        <v>10</v>
      </c>
      <c r="B851" s="163" t="s">
        <v>43</v>
      </c>
      <c r="C851" s="120"/>
      <c r="D851" s="195">
        <v>826</v>
      </c>
      <c r="E851" s="63">
        <f>D851*$E$2</f>
        <v>4066.2166517000001</v>
      </c>
      <c r="F851" s="63"/>
      <c r="G851" s="61">
        <f t="shared" ref="G851" si="696">E851*$G$10</f>
        <v>451.35004833869999</v>
      </c>
      <c r="H851" s="60">
        <f t="shared" ref="H851" si="697">IF(E851&lt;$L$2,$L$2-E851,0)</f>
        <v>0</v>
      </c>
      <c r="I851" s="61">
        <f t="shared" ref="I851" si="698">(E851*98.25%)*$I$10</f>
        <v>367.545323147163</v>
      </c>
      <c r="J851" s="60">
        <f t="shared" ref="J851" si="699">(E851*98.25%)*$J$10</f>
        <v>19.975289301476252</v>
      </c>
      <c r="K851" s="62" t="s">
        <v>61</v>
      </c>
      <c r="L851" s="63">
        <f t="shared" ref="L851" si="700">E851-G851+H851-I851-J851</f>
        <v>3227.3459909126609</v>
      </c>
      <c r="M851" s="51"/>
      <c r="N851" s="173">
        <v>2503.0823691575247</v>
      </c>
      <c r="O851" s="147"/>
      <c r="P851" s="170">
        <f t="shared" ref="P851" si="701">L851-N851</f>
        <v>724.26362175513623</v>
      </c>
    </row>
    <row r="852" spans="1:16" s="14" customFormat="1" ht="12.5" x14ac:dyDescent="0.25">
      <c r="A852" s="226" t="s">
        <v>77</v>
      </c>
      <c r="B852" s="226"/>
      <c r="C852" s="226"/>
      <c r="D852" s="226"/>
      <c r="E852" s="226"/>
      <c r="F852" s="226"/>
      <c r="G852" s="226"/>
      <c r="H852" s="226"/>
      <c r="I852" s="226"/>
      <c r="J852" s="226"/>
      <c r="K852" s="226"/>
      <c r="L852" s="226"/>
      <c r="M852" s="189"/>
      <c r="N852" s="123"/>
      <c r="O852" s="123"/>
      <c r="P852" s="172" t="s">
        <v>43</v>
      </c>
    </row>
    <row r="853" spans="1:16" s="14" customFormat="1" ht="12.5" x14ac:dyDescent="0.25">
      <c r="A853" s="277" t="s">
        <v>26</v>
      </c>
      <c r="B853" s="53" t="s">
        <v>44</v>
      </c>
      <c r="C853" s="120" t="s">
        <v>32</v>
      </c>
      <c r="D853" s="120" t="s">
        <v>1</v>
      </c>
      <c r="E853" s="120" t="s">
        <v>3</v>
      </c>
      <c r="F853" s="120"/>
      <c r="G853" s="143" t="s">
        <v>5</v>
      </c>
      <c r="H853" s="120" t="s">
        <v>7</v>
      </c>
      <c r="I853" s="143" t="s">
        <v>6</v>
      </c>
      <c r="J853" s="120" t="s">
        <v>13</v>
      </c>
      <c r="K853" s="64" t="s">
        <v>14</v>
      </c>
      <c r="L853" s="120" t="s">
        <v>8</v>
      </c>
      <c r="M853" s="43"/>
      <c r="N853" s="123" t="s">
        <v>43</v>
      </c>
      <c r="O853" s="123"/>
      <c r="P853" s="172" t="s">
        <v>43</v>
      </c>
    </row>
    <row r="854" spans="1:16" ht="20" x14ac:dyDescent="0.25">
      <c r="A854" s="277"/>
      <c r="B854" s="53" t="s">
        <v>45</v>
      </c>
      <c r="C854" s="67"/>
      <c r="D854" s="67" t="s">
        <v>2</v>
      </c>
      <c r="E854" s="67" t="s">
        <v>4</v>
      </c>
      <c r="F854" s="67"/>
      <c r="G854" s="70">
        <f>'Cat C '!$F$6</f>
        <v>0.111</v>
      </c>
      <c r="H854" s="67" t="s">
        <v>11</v>
      </c>
      <c r="I854" s="55">
        <f>'Cat C '!$H$6</f>
        <v>9.1999999999999998E-2</v>
      </c>
      <c r="J854" s="56">
        <f>'Cat C '!$I$6</f>
        <v>5.0000000000000001E-3</v>
      </c>
      <c r="K854" s="68" t="s">
        <v>12</v>
      </c>
      <c r="L854" s="67" t="s">
        <v>9</v>
      </c>
      <c r="M854" s="133"/>
      <c r="N854" s="174" t="s">
        <v>158</v>
      </c>
      <c r="P854" s="171" t="s">
        <v>157</v>
      </c>
    </row>
    <row r="855" spans="1:16" ht="13.15" customHeight="1" x14ac:dyDescent="0.25">
      <c r="A855" s="120">
        <v>1</v>
      </c>
      <c r="B855" s="119" t="s">
        <v>24</v>
      </c>
      <c r="C855" s="120"/>
      <c r="D855" s="99">
        <v>407</v>
      </c>
      <c r="E855" s="63">
        <f t="shared" ref="E855:E860" si="702">D855*$E$2</f>
        <v>2003.5716431500002</v>
      </c>
      <c r="F855" s="63"/>
      <c r="G855" s="61">
        <f t="shared" ref="G855:G865" si="703">E855*$G$10</f>
        <v>222.39645238965002</v>
      </c>
      <c r="H855" s="60">
        <f t="shared" ref="H855:H865" si="704">IF(E855&lt;$L$2,$L$2-E855,0)</f>
        <v>0</v>
      </c>
      <c r="I855" s="61">
        <f t="shared" ref="I855:I865" si="705">(E855*98.25%)*$I$10</f>
        <v>181.10284082432852</v>
      </c>
      <c r="J855" s="60">
        <f t="shared" ref="J855:J865" si="706">(E855*98.25%)*$J$10</f>
        <v>9.8425456969743763</v>
      </c>
      <c r="K855" s="62" t="s">
        <v>61</v>
      </c>
      <c r="L855" s="63">
        <f t="shared" ref="L855:L865" si="707">E855-G855+H855-I855-J855</f>
        <v>1590.2298042390473</v>
      </c>
      <c r="M855" s="51"/>
      <c r="N855" s="150">
        <v>1513.7511504414749</v>
      </c>
      <c r="O855" s="147"/>
      <c r="P855" s="128">
        <f t="shared" ref="P855:P865" si="708">L855-N855</f>
        <v>76.478653797572406</v>
      </c>
    </row>
    <row r="856" spans="1:16" ht="13.5" customHeight="1" x14ac:dyDescent="0.25">
      <c r="A856" s="120">
        <v>2</v>
      </c>
      <c r="B856" s="119" t="s">
        <v>30</v>
      </c>
      <c r="C856" s="120"/>
      <c r="D856" s="99">
        <v>424</v>
      </c>
      <c r="E856" s="63">
        <f t="shared" si="702"/>
        <v>2087.2589108000002</v>
      </c>
      <c r="F856" s="63"/>
      <c r="G856" s="61">
        <f t="shared" si="703"/>
        <v>231.68573909880001</v>
      </c>
      <c r="H856" s="60">
        <f t="shared" si="704"/>
        <v>0</v>
      </c>
      <c r="I856" s="61">
        <f t="shared" si="705"/>
        <v>188.66733294721203</v>
      </c>
      <c r="J856" s="60">
        <f t="shared" si="706"/>
        <v>10.253659399305002</v>
      </c>
      <c r="K856" s="62" t="s">
        <v>61</v>
      </c>
      <c r="L856" s="63">
        <f t="shared" si="707"/>
        <v>1656.6521793546831</v>
      </c>
      <c r="M856" s="51"/>
      <c r="N856" s="150">
        <v>1576.9790854722</v>
      </c>
      <c r="O856" s="147"/>
      <c r="P856" s="128">
        <f t="shared" si="708"/>
        <v>79.673093882483045</v>
      </c>
    </row>
    <row r="857" spans="1:16" ht="13.15" customHeight="1" x14ac:dyDescent="0.25">
      <c r="A857" s="120">
        <v>3</v>
      </c>
      <c r="B857" s="119" t="s">
        <v>30</v>
      </c>
      <c r="C857" s="120"/>
      <c r="D857" s="99">
        <v>444</v>
      </c>
      <c r="E857" s="63">
        <f t="shared" si="702"/>
        <v>2185.7145198000003</v>
      </c>
      <c r="F857" s="63"/>
      <c r="G857" s="61">
        <f t="shared" si="703"/>
        <v>242.61431169780005</v>
      </c>
      <c r="H857" s="60">
        <f t="shared" si="704"/>
        <v>0</v>
      </c>
      <c r="I857" s="61">
        <f t="shared" si="705"/>
        <v>197.56673544472201</v>
      </c>
      <c r="J857" s="60">
        <f t="shared" si="706"/>
        <v>10.737322578517501</v>
      </c>
      <c r="K857" s="62" t="s">
        <v>61</v>
      </c>
      <c r="L857" s="63">
        <f t="shared" si="707"/>
        <v>1734.7961500789606</v>
      </c>
      <c r="M857" s="51"/>
      <c r="N857" s="150">
        <v>1651.3648913906998</v>
      </c>
      <c r="O857" s="147"/>
      <c r="P857" s="128">
        <f t="shared" si="708"/>
        <v>83.431258688260868</v>
      </c>
    </row>
    <row r="858" spans="1:16" ht="12.5" x14ac:dyDescent="0.25">
      <c r="A858" s="120">
        <v>4</v>
      </c>
      <c r="B858" s="119" t="s">
        <v>30</v>
      </c>
      <c r="C858" s="120"/>
      <c r="D858" s="99">
        <v>464</v>
      </c>
      <c r="E858" s="63">
        <f t="shared" si="702"/>
        <v>2284.1701287999999</v>
      </c>
      <c r="F858" s="63"/>
      <c r="G858" s="61">
        <f t="shared" si="703"/>
        <v>253.5428842968</v>
      </c>
      <c r="H858" s="60">
        <f t="shared" si="704"/>
        <v>0</v>
      </c>
      <c r="I858" s="61">
        <f t="shared" si="705"/>
        <v>206.466137942232</v>
      </c>
      <c r="J858" s="60">
        <f t="shared" si="706"/>
        <v>11.22098575773</v>
      </c>
      <c r="K858" s="62" t="s">
        <v>61</v>
      </c>
      <c r="L858" s="63">
        <f t="shared" si="707"/>
        <v>1812.940120803238</v>
      </c>
      <c r="M858" s="51"/>
      <c r="N858" s="150">
        <v>1725.7506973091999</v>
      </c>
      <c r="O858" s="147"/>
      <c r="P858" s="128">
        <f t="shared" si="708"/>
        <v>87.18942349403801</v>
      </c>
    </row>
    <row r="859" spans="1:16" ht="12.5" x14ac:dyDescent="0.25">
      <c r="A859" s="120">
        <v>5</v>
      </c>
      <c r="B859" s="119" t="s">
        <v>30</v>
      </c>
      <c r="C859" s="120"/>
      <c r="D859" s="99">
        <v>487</v>
      </c>
      <c r="E859" s="63">
        <f t="shared" si="702"/>
        <v>2397.3940791499999</v>
      </c>
      <c r="F859" s="63"/>
      <c r="G859" s="61">
        <f t="shared" si="703"/>
        <v>266.11074278565002</v>
      </c>
      <c r="H859" s="60">
        <f t="shared" si="704"/>
        <v>0</v>
      </c>
      <c r="I859" s="61">
        <f t="shared" si="705"/>
        <v>216.70045081436851</v>
      </c>
      <c r="J859" s="60">
        <f t="shared" si="706"/>
        <v>11.777198413824376</v>
      </c>
      <c r="K859" s="62" t="s">
        <v>61</v>
      </c>
      <c r="L859" s="63">
        <f t="shared" si="707"/>
        <v>1902.8056871361571</v>
      </c>
      <c r="M859" s="51"/>
      <c r="N859" s="150">
        <v>1811.294374115475</v>
      </c>
      <c r="O859" s="147"/>
      <c r="P859" s="128">
        <f t="shared" si="708"/>
        <v>91.51131302068211</v>
      </c>
    </row>
    <row r="860" spans="1:16" ht="12.5" x14ac:dyDescent="0.25">
      <c r="A860" s="120">
        <v>6</v>
      </c>
      <c r="B860" s="119" t="s">
        <v>30</v>
      </c>
      <c r="C860" s="120"/>
      <c r="D860" s="99">
        <v>510</v>
      </c>
      <c r="E860" s="63">
        <f t="shared" si="702"/>
        <v>2510.6180295000004</v>
      </c>
      <c r="F860" s="63"/>
      <c r="G860" s="61">
        <f t="shared" si="703"/>
        <v>278.67860127450007</v>
      </c>
      <c r="H860" s="60">
        <f t="shared" si="704"/>
        <v>0</v>
      </c>
      <c r="I860" s="61">
        <f t="shared" si="705"/>
        <v>226.93476368650505</v>
      </c>
      <c r="J860" s="60">
        <f t="shared" si="706"/>
        <v>12.333411069918753</v>
      </c>
      <c r="K860" s="62" t="s">
        <v>61</v>
      </c>
      <c r="L860" s="63">
        <f t="shared" si="707"/>
        <v>1992.6712534690764</v>
      </c>
      <c r="M860" s="51"/>
      <c r="N860" s="150">
        <v>1896.8380509217498</v>
      </c>
      <c r="O860" s="147"/>
      <c r="P860" s="128">
        <f t="shared" si="708"/>
        <v>95.833202547326664</v>
      </c>
    </row>
    <row r="861" spans="1:16" ht="12.5" x14ac:dyDescent="0.25">
      <c r="A861" s="120">
        <v>7</v>
      </c>
      <c r="B861" s="119" t="s">
        <v>30</v>
      </c>
      <c r="C861" s="120"/>
      <c r="D861" s="99">
        <v>533</v>
      </c>
      <c r="E861" s="63">
        <f>D861*$E$2</f>
        <v>2623.8419798500004</v>
      </c>
      <c r="F861" s="63"/>
      <c r="G861" s="61">
        <f t="shared" si="703"/>
        <v>291.24645976335006</v>
      </c>
      <c r="H861" s="60">
        <f t="shared" si="704"/>
        <v>0</v>
      </c>
      <c r="I861" s="61">
        <f t="shared" si="705"/>
        <v>237.16907655864156</v>
      </c>
      <c r="J861" s="60">
        <f t="shared" si="706"/>
        <v>12.889623726013129</v>
      </c>
      <c r="K861" s="62" t="s">
        <v>61</v>
      </c>
      <c r="L861" s="63">
        <f t="shared" si="707"/>
        <v>2082.5368198019951</v>
      </c>
      <c r="M861" s="51"/>
      <c r="N861" s="150">
        <v>1982.3817277280248</v>
      </c>
      <c r="O861" s="147"/>
      <c r="P861" s="128">
        <f t="shared" si="708"/>
        <v>100.15509207397031</v>
      </c>
    </row>
    <row r="862" spans="1:16" ht="12.5" x14ac:dyDescent="0.25">
      <c r="A862" s="120">
        <v>8</v>
      </c>
      <c r="B862" s="119" t="s">
        <v>35</v>
      </c>
      <c r="C862" s="120"/>
      <c r="D862" s="99">
        <v>556</v>
      </c>
      <c r="E862" s="63">
        <f>D862*$E$2</f>
        <v>2737.0659302000004</v>
      </c>
      <c r="F862" s="63"/>
      <c r="G862" s="61">
        <f t="shared" si="703"/>
        <v>303.81431825220005</v>
      </c>
      <c r="H862" s="60">
        <f t="shared" si="704"/>
        <v>0</v>
      </c>
      <c r="I862" s="61">
        <f t="shared" si="705"/>
        <v>247.40338943077805</v>
      </c>
      <c r="J862" s="60">
        <f t="shared" si="706"/>
        <v>13.445836382107503</v>
      </c>
      <c r="K862" s="62" t="s">
        <v>61</v>
      </c>
      <c r="L862" s="63">
        <f t="shared" si="707"/>
        <v>2172.4023861349147</v>
      </c>
      <c r="M862" s="51"/>
      <c r="N862" s="150">
        <v>2067.9254045342996</v>
      </c>
      <c r="O862" s="147"/>
      <c r="P862" s="128">
        <f t="shared" si="708"/>
        <v>104.47698160061509</v>
      </c>
    </row>
    <row r="863" spans="1:16" ht="12.5" x14ac:dyDescent="0.25">
      <c r="A863" s="120">
        <v>9</v>
      </c>
      <c r="B863" s="119" t="s">
        <v>34</v>
      </c>
      <c r="C863" s="120"/>
      <c r="D863" s="99">
        <v>573</v>
      </c>
      <c r="E863" s="63">
        <f>D863*$E$2</f>
        <v>2820.7531978500001</v>
      </c>
      <c r="F863" s="63"/>
      <c r="G863" s="61">
        <f t="shared" si="703"/>
        <v>313.10360496135002</v>
      </c>
      <c r="H863" s="60">
        <f t="shared" si="704"/>
        <v>0</v>
      </c>
      <c r="I863" s="61">
        <f t="shared" si="705"/>
        <v>254.96788155366153</v>
      </c>
      <c r="J863" s="60">
        <f t="shared" si="706"/>
        <v>13.856950084438127</v>
      </c>
      <c r="K863" s="62" t="s">
        <v>61</v>
      </c>
      <c r="L863" s="63">
        <f t="shared" si="707"/>
        <v>2238.8247612505506</v>
      </c>
      <c r="M863" s="51"/>
      <c r="N863" s="150">
        <v>2131.1533395650249</v>
      </c>
      <c r="O863" s="147"/>
      <c r="P863" s="128">
        <f t="shared" si="708"/>
        <v>107.67142168552573</v>
      </c>
    </row>
    <row r="864" spans="1:16" ht="12.5" x14ac:dyDescent="0.25">
      <c r="A864" s="120">
        <v>10</v>
      </c>
      <c r="B864" s="119" t="s">
        <v>34</v>
      </c>
      <c r="C864" s="120"/>
      <c r="D864" s="99">
        <v>591</v>
      </c>
      <c r="E864" s="63">
        <f>D864*$E$2</f>
        <v>2909.36324595</v>
      </c>
      <c r="F864" s="63"/>
      <c r="G864" s="61">
        <f t="shared" si="703"/>
        <v>322.93932030044999</v>
      </c>
      <c r="H864" s="60">
        <f t="shared" si="704"/>
        <v>0</v>
      </c>
      <c r="I864" s="61">
        <f t="shared" si="705"/>
        <v>262.97734380142049</v>
      </c>
      <c r="J864" s="60">
        <f t="shared" si="706"/>
        <v>14.292246945729376</v>
      </c>
      <c r="K864" s="62" t="s">
        <v>61</v>
      </c>
      <c r="L864" s="63">
        <f t="shared" si="707"/>
        <v>2309.1543349024</v>
      </c>
      <c r="M864" s="51"/>
      <c r="N864" s="150">
        <v>2198.1005648916748</v>
      </c>
      <c r="O864" s="147"/>
      <c r="P864" s="128">
        <f t="shared" si="708"/>
        <v>111.0537700107252</v>
      </c>
    </row>
    <row r="865" spans="1:16" ht="12.5" x14ac:dyDescent="0.25">
      <c r="A865" s="120">
        <v>11</v>
      </c>
      <c r="B865" s="163" t="s">
        <v>43</v>
      </c>
      <c r="C865" s="120"/>
      <c r="D865" s="99">
        <v>608</v>
      </c>
      <c r="E865" s="63">
        <f>D865*$E$2</f>
        <v>2993.0505136000002</v>
      </c>
      <c r="F865" s="63"/>
      <c r="G865" s="61">
        <f t="shared" si="703"/>
        <v>332.22860700960001</v>
      </c>
      <c r="H865" s="60">
        <f t="shared" si="704"/>
        <v>0</v>
      </c>
      <c r="I865" s="61">
        <f t="shared" si="705"/>
        <v>270.54183592430405</v>
      </c>
      <c r="J865" s="60">
        <f t="shared" si="706"/>
        <v>14.703360648060002</v>
      </c>
      <c r="K865" s="62" t="s">
        <v>61</v>
      </c>
      <c r="L865" s="63">
        <f t="shared" si="707"/>
        <v>2375.576710018036</v>
      </c>
      <c r="M865" s="51"/>
      <c r="N865" s="150">
        <v>2261.3284999223997</v>
      </c>
      <c r="O865" s="147"/>
      <c r="P865" s="128">
        <f t="shared" si="708"/>
        <v>114.2482100956363</v>
      </c>
    </row>
    <row r="866" spans="1:16" thickBot="1" x14ac:dyDescent="0.3">
      <c r="A866" s="42"/>
      <c r="B866" s="49"/>
      <c r="C866" s="43"/>
      <c r="D866" s="50"/>
      <c r="E866" s="51"/>
      <c r="F866" s="44"/>
      <c r="G866" s="45"/>
      <c r="H866" s="46"/>
      <c r="I866" s="45"/>
      <c r="J866" s="46"/>
      <c r="K866" s="47"/>
      <c r="L866" s="48"/>
      <c r="M866" s="51"/>
    </row>
    <row r="867" spans="1:16" ht="16.5" thickTop="1" thickBot="1" x14ac:dyDescent="0.3">
      <c r="A867" s="361" t="s">
        <v>20</v>
      </c>
      <c r="B867" s="362"/>
      <c r="C867" s="362"/>
      <c r="D867" s="362"/>
      <c r="E867" s="362"/>
      <c r="F867" s="362"/>
      <c r="G867" s="362"/>
      <c r="H867" s="362"/>
      <c r="I867" s="362"/>
      <c r="J867" s="362"/>
      <c r="K867" s="362"/>
      <c r="L867" s="363"/>
      <c r="M867" s="181"/>
    </row>
    <row r="868" spans="1:16" thickTop="1" x14ac:dyDescent="0.25">
      <c r="A868" s="301" t="s">
        <v>16</v>
      </c>
      <c r="B868" s="296"/>
      <c r="C868" s="296"/>
      <c r="D868" s="296"/>
      <c r="E868" s="296"/>
      <c r="F868" s="296"/>
      <c r="G868" s="296"/>
      <c r="H868" s="296"/>
      <c r="I868" s="296"/>
      <c r="J868" s="296"/>
      <c r="K868" s="296"/>
      <c r="L868" s="297"/>
      <c r="M868" s="182"/>
    </row>
    <row r="869" spans="1:16" ht="12.5" x14ac:dyDescent="0.25">
      <c r="A869" s="301" t="s">
        <v>17</v>
      </c>
      <c r="B869" s="296"/>
      <c r="C869" s="296"/>
      <c r="D869" s="296"/>
      <c r="E869" s="296"/>
      <c r="F869" s="296"/>
      <c r="G869" s="296"/>
      <c r="H869" s="296"/>
      <c r="I869" s="296"/>
      <c r="J869" s="296"/>
      <c r="K869" s="296"/>
      <c r="L869" s="297"/>
      <c r="M869" s="182"/>
    </row>
    <row r="870" spans="1:16" ht="12.5" x14ac:dyDescent="0.25">
      <c r="A870" s="295" t="s">
        <v>15</v>
      </c>
      <c r="B870" s="296"/>
      <c r="C870" s="296"/>
      <c r="D870" s="296"/>
      <c r="E870" s="296"/>
      <c r="F870" s="296"/>
      <c r="G870" s="296"/>
      <c r="H870" s="296"/>
      <c r="I870" s="296"/>
      <c r="J870" s="296"/>
      <c r="K870" s="296"/>
      <c r="L870" s="297"/>
      <c r="M870" s="182"/>
    </row>
    <row r="871" spans="1:16" thickBot="1" x14ac:dyDescent="0.3">
      <c r="A871" s="233" t="s">
        <v>38</v>
      </c>
      <c r="B871" s="357"/>
      <c r="C871" s="357"/>
      <c r="D871" s="357"/>
      <c r="E871" s="357"/>
      <c r="F871" s="357"/>
      <c r="G871" s="357"/>
      <c r="H871" s="357"/>
      <c r="I871" s="357"/>
      <c r="J871" s="357"/>
      <c r="K871" s="357"/>
      <c r="L871" s="358"/>
      <c r="M871" s="183"/>
    </row>
    <row r="872" spans="1:16" ht="13.5" thickBot="1" x14ac:dyDescent="0.3">
      <c r="A872" s="359">
        <f>'Cat C '!B94:B94</f>
        <v>0</v>
      </c>
      <c r="B872" s="360"/>
      <c r="C872" s="360"/>
      <c r="D872" s="108" t="s">
        <v>18</v>
      </c>
      <c r="E872" s="109">
        <f>E2</f>
        <v>4.9227804500000003</v>
      </c>
      <c r="F872" s="109"/>
      <c r="G872" s="110" t="s">
        <v>19</v>
      </c>
      <c r="H872" s="111">
        <f>E872*A872</f>
        <v>0</v>
      </c>
      <c r="I872" s="34"/>
      <c r="J872" s="3"/>
      <c r="K872" s="37"/>
      <c r="L872" s="16"/>
      <c r="M872" s="184"/>
    </row>
    <row r="873" spans="1:16" ht="12.5" x14ac:dyDescent="0.25">
      <c r="A873" s="233" t="s">
        <v>39</v>
      </c>
      <c r="B873" s="352"/>
      <c r="C873" s="352"/>
      <c r="D873" s="352"/>
      <c r="E873" s="352"/>
      <c r="F873" s="352"/>
      <c r="G873" s="352"/>
      <c r="H873" s="352"/>
      <c r="I873" s="352"/>
      <c r="J873" s="352"/>
      <c r="K873" s="352"/>
      <c r="L873" s="353"/>
      <c r="M873" s="185"/>
    </row>
    <row r="874" spans="1:16" thickBot="1" x14ac:dyDescent="0.3">
      <c r="A874" s="17"/>
      <c r="B874" s="4"/>
      <c r="C874" s="4"/>
      <c r="D874" s="4"/>
      <c r="E874" s="4"/>
      <c r="F874" s="4"/>
      <c r="G874" s="26"/>
      <c r="H874" s="4"/>
      <c r="I874" s="26"/>
      <c r="J874" s="4"/>
      <c r="K874" s="38"/>
      <c r="L874" s="18"/>
      <c r="M874" s="186"/>
    </row>
    <row r="875" spans="1:16" x14ac:dyDescent="0.25">
      <c r="A875" s="241" t="str">
        <f>'Cat C '!A97:D97</f>
        <v>Supplément Familial de Traitement (1/1/2019)</v>
      </c>
      <c r="B875" s="242"/>
      <c r="C875" s="242"/>
      <c r="D875" s="242"/>
      <c r="E875" s="243"/>
      <c r="F875" s="12"/>
      <c r="G875" s="26"/>
      <c r="H875" s="354" t="str">
        <f>'Cat C '!G97</f>
        <v>Allocation Temporaire Invalidité</v>
      </c>
      <c r="I875" s="355"/>
      <c r="J875" s="355"/>
      <c r="K875" s="356"/>
      <c r="L875" s="19"/>
      <c r="M875" s="187"/>
    </row>
    <row r="876" spans="1:16" x14ac:dyDescent="0.25">
      <c r="A876" s="337" t="str">
        <f>'Cat C '!A98:D98</f>
        <v>1 enfant : 2,29 euros</v>
      </c>
      <c r="B876" s="338"/>
      <c r="C876" s="338"/>
      <c r="D876" s="338"/>
      <c r="E876" s="339"/>
      <c r="F876" s="7"/>
      <c r="G876" s="26"/>
      <c r="H876" s="349" t="str">
        <f>'Cat C '!G98</f>
        <v xml:space="preserve">appliquer le % détenu </v>
      </c>
      <c r="I876" s="350"/>
      <c r="J876" s="350"/>
      <c r="K876" s="351"/>
      <c r="L876" s="18"/>
      <c r="M876" s="186"/>
    </row>
    <row r="877" spans="1:16" x14ac:dyDescent="0.25">
      <c r="A877" s="337" t="str">
        <f>'Cat C '!A99:D99</f>
        <v>2 enfants : 88,05 euros</v>
      </c>
      <c r="B877" s="338"/>
      <c r="C877" s="338"/>
      <c r="D877" s="338"/>
      <c r="E877" s="339"/>
      <c r="F877" s="7"/>
      <c r="G877" s="26"/>
      <c r="H877" s="349" t="str">
        <f>'Cat C '!G99</f>
        <v>au montant ci-dessous</v>
      </c>
      <c r="I877" s="350"/>
      <c r="J877" s="350"/>
      <c r="K877" s="351"/>
      <c r="L877" s="18"/>
      <c r="M877" s="186"/>
    </row>
    <row r="878" spans="1:16" ht="13.5" thickBot="1" x14ac:dyDescent="0.3">
      <c r="A878" s="337" t="str">
        <f>'Cat C '!A100:D100</f>
        <v>3 enfants : 221,60 euros</v>
      </c>
      <c r="B878" s="338"/>
      <c r="C878" s="338"/>
      <c r="D878" s="338"/>
      <c r="E878" s="339"/>
      <c r="F878" s="7"/>
      <c r="G878" s="26"/>
      <c r="H878" s="101" t="s">
        <v>25</v>
      </c>
      <c r="I878" s="102">
        <f>'Cat C '!H100</f>
        <v>366</v>
      </c>
      <c r="J878" s="347">
        <f>'Cat C '!I100</f>
        <v>1801.7376447000001</v>
      </c>
      <c r="K878" s="348"/>
      <c r="L878" s="18"/>
      <c r="M878" s="186"/>
    </row>
    <row r="879" spans="1:16" ht="13.5" thickBot="1" x14ac:dyDescent="0.3">
      <c r="A879" s="337" t="str">
        <f>'Cat C '!A101:D101</f>
        <v>par enfants au delà de 3 : 159,34 euros</v>
      </c>
      <c r="B879" s="338"/>
      <c r="C879" s="338"/>
      <c r="D879" s="338"/>
      <c r="E879" s="339"/>
      <c r="F879" s="6"/>
      <c r="G879" s="26"/>
      <c r="H879" s="4"/>
      <c r="I879" s="35"/>
      <c r="J879" s="5"/>
      <c r="K879" s="39"/>
      <c r="L879" s="18"/>
      <c r="M879" s="186"/>
    </row>
    <row r="880" spans="1:16" x14ac:dyDescent="0.25">
      <c r="A880" s="307" t="str">
        <f>'Cat C '!A102</f>
        <v>le montant du supplément familial augmente progressivement à partir de l'indice majoré 454.</v>
      </c>
      <c r="B880" s="277"/>
      <c r="C880" s="277"/>
      <c r="D880" s="277"/>
      <c r="E880" s="308"/>
      <c r="F880" s="7"/>
      <c r="G880" s="26"/>
      <c r="H880" s="340" t="str">
        <f>'Cat C '!G102</f>
        <v>SMIC au 1° janvier 2025</v>
      </c>
      <c r="I880" s="341"/>
      <c r="J880" s="341"/>
      <c r="K880" s="342"/>
      <c r="L880" s="18"/>
      <c r="M880" s="186"/>
    </row>
    <row r="881" spans="1:13" x14ac:dyDescent="0.25">
      <c r="A881" s="307"/>
      <c r="B881" s="277"/>
      <c r="C881" s="277"/>
      <c r="D881" s="277"/>
      <c r="E881" s="308"/>
      <c r="F881" s="7"/>
      <c r="G881" s="26"/>
      <c r="H881" s="343" t="s">
        <v>22</v>
      </c>
      <c r="I881" s="344"/>
      <c r="J881" s="345">
        <f>'Cat C '!I103</f>
        <v>12.02</v>
      </c>
      <c r="K881" s="346"/>
      <c r="L881" s="18"/>
      <c r="M881" s="186"/>
    </row>
    <row r="882" spans="1:13" ht="13.5" thickBot="1" x14ac:dyDescent="0.3">
      <c r="A882" s="309"/>
      <c r="B882" s="310"/>
      <c r="C882" s="310"/>
      <c r="D882" s="310"/>
      <c r="E882" s="311"/>
      <c r="F882" s="11"/>
      <c r="G882" s="26"/>
      <c r="H882" s="316" t="s">
        <v>23</v>
      </c>
      <c r="I882" s="317"/>
      <c r="J882" s="270">
        <f>'Cat C '!I104</f>
        <v>1823.03</v>
      </c>
      <c r="K882" s="271"/>
      <c r="L882" s="18"/>
      <c r="M882" s="186"/>
    </row>
    <row r="883" spans="1:13" ht="13.5" thickBot="1" x14ac:dyDescent="0.3">
      <c r="A883" s="20"/>
      <c r="B883" s="21"/>
      <c r="C883" s="21"/>
      <c r="D883" s="21"/>
      <c r="E883" s="21"/>
      <c r="F883" s="21"/>
      <c r="G883" s="29"/>
      <c r="H883" s="21"/>
      <c r="I883" s="29"/>
      <c r="J883" s="21"/>
      <c r="K883" s="40"/>
      <c r="L883" s="22"/>
    </row>
  </sheetData>
  <mergeCells count="215">
    <mergeCell ref="B732:B734"/>
    <mergeCell ref="B735:B737"/>
    <mergeCell ref="B738:B740"/>
    <mergeCell ref="A738:A740"/>
    <mergeCell ref="A735:A737"/>
    <mergeCell ref="A732:A734"/>
    <mergeCell ref="B797:B799"/>
    <mergeCell ref="A797:A799"/>
    <mergeCell ref="B287:B289"/>
    <mergeCell ref="A287:A289"/>
    <mergeCell ref="B403:B405"/>
    <mergeCell ref="B406:B408"/>
    <mergeCell ref="B409:B411"/>
    <mergeCell ref="A406:A408"/>
    <mergeCell ref="A403:A405"/>
    <mergeCell ref="A409:A411"/>
    <mergeCell ref="B394:B396"/>
    <mergeCell ref="A394:A396"/>
    <mergeCell ref="A293:L293"/>
    <mergeCell ref="A294:A295"/>
    <mergeCell ref="A766:L766"/>
    <mergeCell ref="A413:A414"/>
    <mergeCell ref="A387:A388"/>
    <mergeCell ref="A397:L397"/>
    <mergeCell ref="A321:A322"/>
    <mergeCell ref="A320:L320"/>
    <mergeCell ref="B195:B197"/>
    <mergeCell ref="A195:A197"/>
    <mergeCell ref="B198:B200"/>
    <mergeCell ref="B201:B203"/>
    <mergeCell ref="B204:B206"/>
    <mergeCell ref="B207:B209"/>
    <mergeCell ref="A207:A209"/>
    <mergeCell ref="A198:A200"/>
    <mergeCell ref="A201:A203"/>
    <mergeCell ref="A204:A206"/>
    <mergeCell ref="A290:A292"/>
    <mergeCell ref="A3:L3"/>
    <mergeCell ref="A4:A5"/>
    <mergeCell ref="A157:A158"/>
    <mergeCell ref="A263:L263"/>
    <mergeCell ref="A264:A265"/>
    <mergeCell ref="A258:L258"/>
    <mergeCell ref="A259:A260"/>
    <mergeCell ref="A8:L8"/>
    <mergeCell ref="A9:A10"/>
    <mergeCell ref="A21:L21"/>
    <mergeCell ref="A39:A40"/>
    <mergeCell ref="A57:L57"/>
    <mergeCell ref="A58:A59"/>
    <mergeCell ref="A71:L71"/>
    <mergeCell ref="A156:L156"/>
    <mergeCell ref="A248:A249"/>
    <mergeCell ref="A160:L160"/>
    <mergeCell ref="A106:L106"/>
    <mergeCell ref="A22:A23"/>
    <mergeCell ref="A38:L38"/>
    <mergeCell ref="A161:A162"/>
    <mergeCell ref="B29:B31"/>
    <mergeCell ref="B93:B95"/>
    <mergeCell ref="A174:L174"/>
    <mergeCell ref="A839:L839"/>
    <mergeCell ref="A529:A530"/>
    <mergeCell ref="A502:L502"/>
    <mergeCell ref="A503:A504"/>
    <mergeCell ref="A867:L867"/>
    <mergeCell ref="A868:L868"/>
    <mergeCell ref="A853:A854"/>
    <mergeCell ref="A852:L852"/>
    <mergeCell ref="A553:L553"/>
    <mergeCell ref="A554:A555"/>
    <mergeCell ref="A651:L651"/>
    <mergeCell ref="A652:A653"/>
    <mergeCell ref="A777:L777"/>
    <mergeCell ref="A778:A779"/>
    <mergeCell ref="A789:L789"/>
    <mergeCell ref="A666:L666"/>
    <mergeCell ref="A667:A668"/>
    <mergeCell ref="A840:A841"/>
    <mergeCell ref="A825:L825"/>
    <mergeCell ref="A826:A827"/>
    <mergeCell ref="A683:L683"/>
    <mergeCell ref="A640:L640"/>
    <mergeCell ref="A641:A642"/>
    <mergeCell ref="A755:A756"/>
    <mergeCell ref="A877:E877"/>
    <mergeCell ref="H877:K877"/>
    <mergeCell ref="A869:L869"/>
    <mergeCell ref="A873:L873"/>
    <mergeCell ref="A875:E875"/>
    <mergeCell ref="H875:K875"/>
    <mergeCell ref="A870:L870"/>
    <mergeCell ref="A871:L871"/>
    <mergeCell ref="A876:E876"/>
    <mergeCell ref="H876:K876"/>
    <mergeCell ref="A872:C872"/>
    <mergeCell ref="H882:I882"/>
    <mergeCell ref="J882:K882"/>
    <mergeCell ref="A878:E878"/>
    <mergeCell ref="A879:E879"/>
    <mergeCell ref="H880:K880"/>
    <mergeCell ref="A880:E882"/>
    <mergeCell ref="H881:I881"/>
    <mergeCell ref="J881:K881"/>
    <mergeCell ref="J878:K878"/>
    <mergeCell ref="A815:A816"/>
    <mergeCell ref="A728:L728"/>
    <mergeCell ref="A729:A730"/>
    <mergeCell ref="A767:A768"/>
    <mergeCell ref="A800:L800"/>
    <mergeCell ref="A801:A802"/>
    <mergeCell ref="A814:L814"/>
    <mergeCell ref="B42:B44"/>
    <mergeCell ref="A42:A44"/>
    <mergeCell ref="A45:A47"/>
    <mergeCell ref="B45:B47"/>
    <mergeCell ref="B182:B184"/>
    <mergeCell ref="B185:B187"/>
    <mergeCell ref="B188:B190"/>
    <mergeCell ref="A182:A184"/>
    <mergeCell ref="A185:A187"/>
    <mergeCell ref="A188:A190"/>
    <mergeCell ref="A97:A98"/>
    <mergeCell ref="A515:A516"/>
    <mergeCell ref="A528:L528"/>
    <mergeCell ref="A582:A583"/>
    <mergeCell ref="A590:L590"/>
    <mergeCell ref="A439:A440"/>
    <mergeCell ref="A425:L425"/>
    <mergeCell ref="H2:J2"/>
    <mergeCell ref="A2:D2"/>
    <mergeCell ref="A347:L347"/>
    <mergeCell ref="A120:L120"/>
    <mergeCell ref="A121:A122"/>
    <mergeCell ref="A279:L279"/>
    <mergeCell ref="A280:A281"/>
    <mergeCell ref="A236:A237"/>
    <mergeCell ref="A268:L268"/>
    <mergeCell ref="A269:A270"/>
    <mergeCell ref="A133:L133"/>
    <mergeCell ref="A134:A135"/>
    <mergeCell ref="A145:L145"/>
    <mergeCell ref="A146:A147"/>
    <mergeCell ref="A235:L235"/>
    <mergeCell ref="A210:L210"/>
    <mergeCell ref="A211:A212"/>
    <mergeCell ref="A72:A73"/>
    <mergeCell ref="A84:L84"/>
    <mergeCell ref="A85:A86"/>
    <mergeCell ref="A335:A336"/>
    <mergeCell ref="A32:A34"/>
    <mergeCell ref="B32:B34"/>
    <mergeCell ref="A29:A31"/>
    <mergeCell ref="A632:A633"/>
    <mergeCell ref="A567:L567"/>
    <mergeCell ref="A568:A569"/>
    <mergeCell ref="A581:L581"/>
    <mergeCell ref="A591:A592"/>
    <mergeCell ref="A463:L463"/>
    <mergeCell ref="A464:A465"/>
    <mergeCell ref="A477:L477"/>
    <mergeCell ref="A478:A479"/>
    <mergeCell ref="A539:L539"/>
    <mergeCell ref="A540:A541"/>
    <mergeCell ref="A492:A493"/>
    <mergeCell ref="A491:L491"/>
    <mergeCell ref="A514:L514"/>
    <mergeCell ref="A35:A37"/>
    <mergeCell ref="B35:B37"/>
    <mergeCell ref="A617:L617"/>
    <mergeCell ref="A618:A619"/>
    <mergeCell ref="A603:L603"/>
    <mergeCell ref="A604:A605"/>
    <mergeCell ref="A600:A602"/>
    <mergeCell ref="B600:B602"/>
    <mergeCell ref="A191:L191"/>
    <mergeCell ref="A192:A193"/>
    <mergeCell ref="A223:L223"/>
    <mergeCell ref="A224:A225"/>
    <mergeCell ref="A247:L247"/>
    <mergeCell ref="A452:L452"/>
    <mergeCell ref="A453:A454"/>
    <mergeCell ref="A438:L438"/>
    <mergeCell ref="A348:A349"/>
    <mergeCell ref="A361:L361"/>
    <mergeCell ref="A362:A363"/>
    <mergeCell ref="A93:A95"/>
    <mergeCell ref="A398:A399"/>
    <mergeCell ref="A175:A176"/>
    <mergeCell ref="A307:L307"/>
    <mergeCell ref="A308:A309"/>
    <mergeCell ref="A790:A791"/>
    <mergeCell ref="A741:L741"/>
    <mergeCell ref="A742:A743"/>
    <mergeCell ref="A754:L754"/>
    <mergeCell ref="A697:L697"/>
    <mergeCell ref="A698:A699"/>
    <mergeCell ref="A711:L711"/>
    <mergeCell ref="A712:A713"/>
    <mergeCell ref="A48:A50"/>
    <mergeCell ref="B48:B50"/>
    <mergeCell ref="A51:A53"/>
    <mergeCell ref="B51:B53"/>
    <mergeCell ref="B54:B56"/>
    <mergeCell ref="A54:A56"/>
    <mergeCell ref="A107:A108"/>
    <mergeCell ref="A96:L96"/>
    <mergeCell ref="A412:L412"/>
    <mergeCell ref="A334:L334"/>
    <mergeCell ref="A374:L374"/>
    <mergeCell ref="A375:A376"/>
    <mergeCell ref="A386:L386"/>
    <mergeCell ref="A426:A427"/>
    <mergeCell ref="A684:A685"/>
    <mergeCell ref="A631:L631"/>
  </mergeCells>
  <phoneticPr fontId="0" type="noConversion"/>
  <conditionalFormatting sqref="H6:H7 H828:H838">
    <cfRule type="cellIs" dxfId="65" priority="78" stopIfTrue="1" operator="greaterThan">
      <formula>0</formula>
    </cfRule>
  </conditionalFormatting>
  <conditionalFormatting sqref="H11:H20">
    <cfRule type="cellIs" dxfId="64" priority="173" stopIfTrue="1" operator="greaterThan">
      <formula>0</formula>
    </cfRule>
  </conditionalFormatting>
  <conditionalFormatting sqref="H24:H37">
    <cfRule type="cellIs" dxfId="63" priority="24" stopIfTrue="1" operator="greaterThan">
      <formula>0</formula>
    </cfRule>
  </conditionalFormatting>
  <conditionalFormatting sqref="H41:H56">
    <cfRule type="cellIs" dxfId="62" priority="170" stopIfTrue="1" operator="greaterThan">
      <formula>0</formula>
    </cfRule>
  </conditionalFormatting>
  <conditionalFormatting sqref="H60:H70">
    <cfRule type="cellIs" dxfId="61" priority="169" stopIfTrue="1" operator="greaterThan">
      <formula>0</formula>
    </cfRule>
  </conditionalFormatting>
  <conditionalFormatting sqref="H74:H83">
    <cfRule type="cellIs" dxfId="60" priority="77" stopIfTrue="1" operator="greaterThan">
      <formula>0</formula>
    </cfRule>
  </conditionalFormatting>
  <conditionalFormatting sqref="H87:H95">
    <cfRule type="cellIs" dxfId="59" priority="167" stopIfTrue="1" operator="greaterThan">
      <formula>0</formula>
    </cfRule>
  </conditionalFormatting>
  <conditionalFormatting sqref="H99:H105">
    <cfRule type="cellIs" dxfId="58" priority="21" stopIfTrue="1" operator="greaterThan">
      <formula>0</formula>
    </cfRule>
  </conditionalFormatting>
  <conditionalFormatting sqref="H109:H119">
    <cfRule type="cellIs" dxfId="57" priority="165" stopIfTrue="1" operator="greaterThan">
      <formula>0</formula>
    </cfRule>
  </conditionalFormatting>
  <conditionalFormatting sqref="H123:H132">
    <cfRule type="cellIs" dxfId="56" priority="164" stopIfTrue="1" operator="greaterThan">
      <formula>0</formula>
    </cfRule>
  </conditionalFormatting>
  <conditionalFormatting sqref="H136:H144">
    <cfRule type="cellIs" dxfId="55" priority="163" stopIfTrue="1" operator="greaterThan">
      <formula>0</formula>
    </cfRule>
  </conditionalFormatting>
  <conditionalFormatting sqref="H148:H155">
    <cfRule type="cellIs" dxfId="54" priority="17" stopIfTrue="1" operator="greaterThan">
      <formula>0</formula>
    </cfRule>
  </conditionalFormatting>
  <conditionalFormatting sqref="H159">
    <cfRule type="cellIs" dxfId="53" priority="80" stopIfTrue="1" operator="greaterThan">
      <formula>0</formula>
    </cfRule>
  </conditionalFormatting>
  <conditionalFormatting sqref="H163:H173">
    <cfRule type="cellIs" dxfId="52" priority="161" stopIfTrue="1" operator="greaterThan">
      <formula>0</formula>
    </cfRule>
  </conditionalFormatting>
  <conditionalFormatting sqref="H177:H190">
    <cfRule type="cellIs" dxfId="51" priority="16" stopIfTrue="1" operator="greaterThan">
      <formula>0</formula>
    </cfRule>
  </conditionalFormatting>
  <conditionalFormatting sqref="H194:H209">
    <cfRule type="cellIs" dxfId="50" priority="13" stopIfTrue="1" operator="greaterThan">
      <formula>0</formula>
    </cfRule>
  </conditionalFormatting>
  <conditionalFormatting sqref="H213:H222">
    <cfRule type="cellIs" dxfId="49" priority="126" stopIfTrue="1" operator="greaterThan">
      <formula>0</formula>
    </cfRule>
  </conditionalFormatting>
  <conditionalFormatting sqref="H226:H234">
    <cfRule type="cellIs" dxfId="48" priority="125" stopIfTrue="1" operator="greaterThan">
      <formula>0</formula>
    </cfRule>
  </conditionalFormatting>
  <conditionalFormatting sqref="H238:H246">
    <cfRule type="cellIs" dxfId="47" priority="124" stopIfTrue="1" operator="greaterThan">
      <formula>0</formula>
    </cfRule>
  </conditionalFormatting>
  <conditionalFormatting sqref="H250:H257">
    <cfRule type="cellIs" dxfId="46" priority="72" stopIfTrue="1" operator="greaterThan">
      <formula>0</formula>
    </cfRule>
  </conditionalFormatting>
  <conditionalFormatting sqref="H261:H262">
    <cfRule type="cellIs" dxfId="45" priority="73" stopIfTrue="1" operator="greaterThan">
      <formula>0</formula>
    </cfRule>
  </conditionalFormatting>
  <conditionalFormatting sqref="H266:H267">
    <cfRule type="cellIs" dxfId="44" priority="74" stopIfTrue="1" operator="greaterThan">
      <formula>0</formula>
    </cfRule>
  </conditionalFormatting>
  <conditionalFormatting sqref="H271:H278">
    <cfRule type="cellIs" dxfId="43" priority="156" stopIfTrue="1" operator="greaterThan">
      <formula>0</formula>
    </cfRule>
  </conditionalFormatting>
  <conditionalFormatting sqref="H282:H292">
    <cfRule type="cellIs" dxfId="42" priority="2" stopIfTrue="1" operator="greaterThan">
      <formula>0</formula>
    </cfRule>
  </conditionalFormatting>
  <conditionalFormatting sqref="H296:H306">
    <cfRule type="cellIs" dxfId="41" priority="154" stopIfTrue="1" operator="greaterThan">
      <formula>0</formula>
    </cfRule>
  </conditionalFormatting>
  <conditionalFormatting sqref="H310:H319">
    <cfRule type="cellIs" dxfId="40" priority="76" stopIfTrue="1" operator="greaterThan">
      <formula>0</formula>
    </cfRule>
  </conditionalFormatting>
  <conditionalFormatting sqref="H323:H333">
    <cfRule type="cellIs" dxfId="39" priority="121" stopIfTrue="1" operator="greaterThan">
      <formula>0</formula>
    </cfRule>
  </conditionalFormatting>
  <conditionalFormatting sqref="H337:H346">
    <cfRule type="cellIs" dxfId="38" priority="75" stopIfTrue="1" operator="greaterThan">
      <formula>0</formula>
    </cfRule>
  </conditionalFormatting>
  <conditionalFormatting sqref="H350:H360">
    <cfRule type="cellIs" dxfId="37" priority="148" stopIfTrue="1" operator="greaterThan">
      <formula>0</formula>
    </cfRule>
  </conditionalFormatting>
  <conditionalFormatting sqref="H364:H373">
    <cfRule type="cellIs" dxfId="36" priority="44" stopIfTrue="1" operator="greaterThan">
      <formula>0</formula>
    </cfRule>
  </conditionalFormatting>
  <conditionalFormatting sqref="H377:H385">
    <cfRule type="cellIs" dxfId="35" priority="119" stopIfTrue="1" operator="greaterThan">
      <formula>0</formula>
    </cfRule>
  </conditionalFormatting>
  <conditionalFormatting sqref="H389:H396">
    <cfRule type="cellIs" dxfId="34" priority="6" stopIfTrue="1" operator="greaterThan">
      <formula>0</formula>
    </cfRule>
  </conditionalFormatting>
  <conditionalFormatting sqref="H400:H411">
    <cfRule type="cellIs" dxfId="33" priority="7" stopIfTrue="1" operator="greaterThan">
      <formula>0</formula>
    </cfRule>
  </conditionalFormatting>
  <conditionalFormatting sqref="H415:H424">
    <cfRule type="cellIs" dxfId="32" priority="1" stopIfTrue="1" operator="greaterThan">
      <formula>0</formula>
    </cfRule>
  </conditionalFormatting>
  <conditionalFormatting sqref="H428:H437">
    <cfRule type="cellIs" dxfId="31" priority="71" stopIfTrue="1" operator="greaterThan">
      <formula>0</formula>
    </cfRule>
  </conditionalFormatting>
  <conditionalFormatting sqref="H441:H451">
    <cfRule type="cellIs" dxfId="30" priority="110" stopIfTrue="1" operator="greaterThan">
      <formula>0</formula>
    </cfRule>
  </conditionalFormatting>
  <conditionalFormatting sqref="H455:H462 H634:H639">
    <cfRule type="cellIs" dxfId="29" priority="226" stopIfTrue="1" operator="greaterThan">
      <formula>0</formula>
    </cfRule>
  </conditionalFormatting>
  <conditionalFormatting sqref="H466:H476">
    <cfRule type="cellIs" dxfId="28" priority="108" stopIfTrue="1" operator="greaterThan">
      <formula>0</formula>
    </cfRule>
  </conditionalFormatting>
  <conditionalFormatting sqref="H480:H490">
    <cfRule type="cellIs" dxfId="27" priority="101" stopIfTrue="1" operator="greaterThan">
      <formula>0</formula>
    </cfRule>
  </conditionalFormatting>
  <conditionalFormatting sqref="H494:H501">
    <cfRule type="cellIs" dxfId="26" priority="63" stopIfTrue="1" operator="greaterThan">
      <formula>0</formula>
    </cfRule>
  </conditionalFormatting>
  <conditionalFormatting sqref="H505:H513">
    <cfRule type="cellIs" dxfId="25" priority="29" stopIfTrue="1" operator="greaterThan">
      <formula>0</formula>
    </cfRule>
  </conditionalFormatting>
  <conditionalFormatting sqref="H517:H527">
    <cfRule type="cellIs" dxfId="24" priority="33" stopIfTrue="1" operator="greaterThan">
      <formula>0</formula>
    </cfRule>
  </conditionalFormatting>
  <conditionalFormatting sqref="H531:H539">
    <cfRule type="cellIs" dxfId="23" priority="31" stopIfTrue="1" operator="greaterThan">
      <formula>0</formula>
    </cfRule>
  </conditionalFormatting>
  <conditionalFormatting sqref="H542:H553">
    <cfRule type="cellIs" dxfId="22" priority="105" stopIfTrue="1" operator="greaterThan">
      <formula>0</formula>
    </cfRule>
  </conditionalFormatting>
  <conditionalFormatting sqref="H556:H566">
    <cfRule type="cellIs" dxfId="21" priority="104" stopIfTrue="1" operator="greaterThan">
      <formula>0</formula>
    </cfRule>
  </conditionalFormatting>
  <conditionalFormatting sqref="H570:H580">
    <cfRule type="cellIs" dxfId="20" priority="97" stopIfTrue="1" operator="greaterThan">
      <formula>0</formula>
    </cfRule>
  </conditionalFormatting>
  <conditionalFormatting sqref="H584:H589">
    <cfRule type="cellIs" dxfId="19" priority="96" stopIfTrue="1" operator="greaterThan">
      <formula>0</formula>
    </cfRule>
  </conditionalFormatting>
  <conditionalFormatting sqref="H593:H602">
    <cfRule type="cellIs" dxfId="18" priority="5" stopIfTrue="1" operator="greaterThan">
      <formula>0</formula>
    </cfRule>
  </conditionalFormatting>
  <conditionalFormatting sqref="H606:H616">
    <cfRule type="cellIs" dxfId="17" priority="59" stopIfTrue="1" operator="greaterThan">
      <formula>0</formula>
    </cfRule>
  </conditionalFormatting>
  <conditionalFormatting sqref="H620:H630">
    <cfRule type="cellIs" dxfId="16" priority="49" stopIfTrue="1" operator="greaterThan">
      <formula>0</formula>
    </cfRule>
  </conditionalFormatting>
  <conditionalFormatting sqref="H643:H650">
    <cfRule type="cellIs" dxfId="15" priority="35" stopIfTrue="1" operator="greaterThan">
      <formula>0</formula>
    </cfRule>
  </conditionalFormatting>
  <conditionalFormatting sqref="H654:H665">
    <cfRule type="cellIs" dxfId="14" priority="90" stopIfTrue="1" operator="greaterThan">
      <formula>0</formula>
    </cfRule>
  </conditionalFormatting>
  <conditionalFormatting sqref="H669:H682">
    <cfRule type="cellIs" dxfId="13" priority="70" stopIfTrue="1" operator="greaterThan">
      <formula>0</formula>
    </cfRule>
  </conditionalFormatting>
  <conditionalFormatting sqref="H686:H696">
    <cfRule type="cellIs" dxfId="12" priority="82" stopIfTrue="1" operator="greaterThan">
      <formula>0</formula>
    </cfRule>
  </conditionalFormatting>
  <conditionalFormatting sqref="H700:H710">
    <cfRule type="cellIs" dxfId="11" priority="68" stopIfTrue="1" operator="greaterThan">
      <formula>0</formula>
    </cfRule>
  </conditionalFormatting>
  <conditionalFormatting sqref="H714:H727">
    <cfRule type="cellIs" dxfId="10" priority="64" stopIfTrue="1" operator="greaterThan">
      <formula>0</formula>
    </cfRule>
  </conditionalFormatting>
  <conditionalFormatting sqref="H731:H740">
    <cfRule type="cellIs" dxfId="9" priority="4" stopIfTrue="1" operator="greaterThan">
      <formula>0</formula>
    </cfRule>
  </conditionalFormatting>
  <conditionalFormatting sqref="H744:H753">
    <cfRule type="cellIs" dxfId="8" priority="89" stopIfTrue="1" operator="greaterThan">
      <formula>0</formula>
    </cfRule>
  </conditionalFormatting>
  <conditionalFormatting sqref="H757:H765">
    <cfRule type="cellIs" dxfId="7" priority="43" stopIfTrue="1" operator="greaterThan">
      <formula>0</formula>
    </cfRule>
  </conditionalFormatting>
  <conditionalFormatting sqref="H769:H776">
    <cfRule type="cellIs" dxfId="6" priority="42" stopIfTrue="1" operator="greaterThan">
      <formula>0</formula>
    </cfRule>
  </conditionalFormatting>
  <conditionalFormatting sqref="H780:H788">
    <cfRule type="cellIs" dxfId="5" priority="86" stopIfTrue="1" operator="greaterThan">
      <formula>0</formula>
    </cfRule>
  </conditionalFormatting>
  <conditionalFormatting sqref="H792:H800">
    <cfRule type="cellIs" dxfId="4" priority="3" stopIfTrue="1" operator="greaterThan">
      <formula>0</formula>
    </cfRule>
  </conditionalFormatting>
  <conditionalFormatting sqref="H803:H814">
    <cfRule type="cellIs" dxfId="3" priority="39" stopIfTrue="1" operator="greaterThan">
      <formula>0</formula>
    </cfRule>
  </conditionalFormatting>
  <conditionalFormatting sqref="H817:H824">
    <cfRule type="cellIs" dxfId="2" priority="38" stopIfTrue="1" operator="greaterThan">
      <formula>0</formula>
    </cfRule>
  </conditionalFormatting>
  <conditionalFormatting sqref="H842:H851">
    <cfRule type="cellIs" dxfId="1" priority="92" stopIfTrue="1" operator="greaterThan">
      <formula>0</formula>
    </cfRule>
  </conditionalFormatting>
  <conditionalFormatting sqref="H855:H866">
    <cfRule type="cellIs" dxfId="0" priority="127" stopIfTrue="1" operator="greaterThan">
      <formula>0</formula>
    </cfRule>
  </conditionalFormatting>
  <printOptions horizontalCentered="1"/>
  <pageMargins left="0.70866141732283472" right="0.70866141732283472" top="0.74803149606299213" bottom="0.74803149606299213" header="0.31496062992125984" footer="0.31496062992125984"/>
  <pageSetup paperSize="9" scale="73" orientation="portrait" r:id="rId1"/>
  <headerFooter alignWithMargins="0">
    <oddHeader xml:space="preserve">&amp;L&amp;"Bookman Old Style,Gras"&amp;14CFR CGT MIDIPY&amp;R&amp;"Arial,Italique"&amp;20Grilles de Salaires : cat A </oddHeader>
    <oddFooter>&amp;C&amp;P</oddFooter>
  </headerFooter>
  <rowBreaks count="2" manualBreakCount="2">
    <brk id="360" max="11" man="1"/>
    <brk id="866" max="11"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2" sqref="F22"/>
    </sheetView>
  </sheetViews>
  <sheetFormatPr baseColWidth="10" defaultColWidth="10.7265625" defaultRowHeight="12.5" x14ac:dyDescent="0.25"/>
  <cols>
    <col min="1" max="16384" width="10.7265625" style="15"/>
  </cols>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7</vt:i4>
      </vt:variant>
    </vt:vector>
  </HeadingPairs>
  <TitlesOfParts>
    <vt:vector size="11" baseType="lpstr">
      <vt:lpstr>Cat C </vt:lpstr>
      <vt:lpstr>Cat B </vt:lpstr>
      <vt:lpstr>Cat A </vt:lpstr>
      <vt:lpstr>Feuil3</vt:lpstr>
      <vt:lpstr>'Cat A '!Print_Area</vt:lpstr>
      <vt:lpstr>'Cat B '!Print_Area</vt:lpstr>
      <vt:lpstr>'Cat C '!Print_Area</vt:lpstr>
      <vt:lpstr>'Cat A '!Print_Titles</vt:lpstr>
      <vt:lpstr>'Cat B '!Print_Titles</vt:lpstr>
      <vt:lpstr>'Cat C '!Print_Titles</vt:lpstr>
      <vt:lpstr>'Cat C '!Zone_d_impression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 98</dc:creator>
  <cp:lastModifiedBy>Eric Guichene</cp:lastModifiedBy>
  <cp:lastPrinted>2024-01-04T09:21:50Z</cp:lastPrinted>
  <dcterms:created xsi:type="dcterms:W3CDTF">2003-01-29T19:02:52Z</dcterms:created>
  <dcterms:modified xsi:type="dcterms:W3CDTF">2026-01-12T10:37:44Z</dcterms:modified>
</cp:coreProperties>
</file>